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xr:revisionPtr revIDLastSave="0" documentId="11_186C3B6CBAE44265AB122F16545FCD49CF50BDCE" xr6:coauthVersionLast="47" xr6:coauthVersionMax="47" xr10:uidLastSave="{00000000-0000-0000-0000-000000000000}"/>
  <bookViews>
    <workbookView xWindow="-120" yWindow="-120" windowWidth="29040" windowHeight="15840" tabRatio="759" firstSheet="1" activeTab="1" xr2:uid="{00000000-000D-0000-FFFF-FFFF00000000}"/>
  </bookViews>
  <sheets>
    <sheet name="CELKOVÁ SUMARIZACE" sheetId="15" r:id="rId1"/>
    <sheet name="Sumarizace SO 01 LBC 41" sheetId="8" r:id="rId2"/>
    <sheet name="SO 01 Materiál" sheetId="6" r:id="rId3"/>
    <sheet name="SO 01 Ostatní materiál" sheetId="7" r:id="rId4"/>
    <sheet name="SO 01 Zahradnické práce" sheetId="5" r:id="rId5"/>
    <sheet name="SO 01 Násl.péče 1.VEG" sheetId="11" r:id="rId6"/>
    <sheet name="SO 01 Násl.péče 2.VEG " sheetId="13" r:id="rId7"/>
    <sheet name="SO 01 Násl.péče 3.VEG " sheetId="14" r:id="rId8"/>
    <sheet name="Sumarizace SO 02 LBK 41" sheetId="18" r:id="rId9"/>
    <sheet name="SO 02 Rostlinný materiál" sheetId="9" r:id="rId10"/>
    <sheet name="SO 02 Ostatní materiál" sheetId="19" r:id="rId11"/>
    <sheet name="SO 02 Zahradnické práce" sheetId="20" r:id="rId12"/>
    <sheet name="SO 02 Násl.péče 1.VEG " sheetId="21" r:id="rId13"/>
    <sheet name="SO 02 Násl.péče 2.VEG" sheetId="22" r:id="rId14"/>
    <sheet name="SO 02 Násl.péče 3.VEG" sheetId="23" r:id="rId15"/>
  </sheets>
  <definedNames>
    <definedName name="_xlnm.Print_Titles" localSheetId="2">'SO 01 Materiál'!$6:$6</definedName>
    <definedName name="_xlnm.Print_Titles" localSheetId="5">'SO 01 Násl.péče 1.VEG'!$6:$6</definedName>
    <definedName name="_xlnm.Print_Titles" localSheetId="6">'SO 01 Násl.péče 2.VEG '!$6:$6</definedName>
    <definedName name="_xlnm.Print_Titles" localSheetId="7">'SO 01 Násl.péče 3.VEG '!$6:$6</definedName>
    <definedName name="_xlnm.Print_Titles" localSheetId="3">'SO 01 Ostatní materiál'!$6:$6</definedName>
    <definedName name="_xlnm.Print_Titles" localSheetId="4">'SO 01 Zahradnické práce'!$6:$6</definedName>
    <definedName name="_xlnm.Print_Titles" localSheetId="12">'SO 02 Násl.péče 1.VEG '!$6:$6</definedName>
    <definedName name="_xlnm.Print_Titles" localSheetId="13">'SO 02 Násl.péče 2.VEG'!$6:$6</definedName>
    <definedName name="_xlnm.Print_Titles" localSheetId="14">'SO 02 Násl.péče 3.VEG'!$6:$6</definedName>
    <definedName name="_xlnm.Print_Titles" localSheetId="10">'SO 02 Ostatní materiál'!$6:$6</definedName>
    <definedName name="_xlnm.Print_Titles" localSheetId="9">'SO 02 Rostlinný materiál'!$6:$6</definedName>
    <definedName name="_xlnm.Print_Titles" localSheetId="11">'SO 02 Zahradnické práce'!$6:$6</definedName>
    <definedName name="_xlnm.Print_Area" localSheetId="0">'CELKOVÁ SUMARIZACE'!$A$1:$E$24</definedName>
    <definedName name="_xlnm.Print_Area" localSheetId="2">'SO 01 Materiál'!$A$1:$G$25</definedName>
    <definedName name="_xlnm.Print_Area" localSheetId="5">'SO 01 Násl.péče 1.VEG'!$A$1:$G$38</definedName>
    <definedName name="_xlnm.Print_Area" localSheetId="6">'SO 01 Násl.péče 2.VEG '!$A$1:$G$38</definedName>
    <definedName name="_xlnm.Print_Area" localSheetId="7">'SO 01 Násl.péče 3.VEG '!$A$1:$G$38</definedName>
    <definedName name="_xlnm.Print_Area" localSheetId="3">'SO 01 Ostatní materiál'!$A$1:$G$43</definedName>
    <definedName name="_xlnm.Print_Area" localSheetId="4">'SO 01 Zahradnické práce'!$A$1:$G$55</definedName>
    <definedName name="_xlnm.Print_Area" localSheetId="12">'SO 02 Násl.péče 1.VEG '!$A$1:$G$38</definedName>
    <definedName name="_xlnm.Print_Area" localSheetId="13">'SO 02 Násl.péče 2.VEG'!$A$1:$G$38</definedName>
    <definedName name="_xlnm.Print_Area" localSheetId="14">'SO 02 Násl.péče 3.VEG'!$A$1:$G$38</definedName>
    <definedName name="_xlnm.Print_Area" localSheetId="10">'SO 02 Ostatní materiál'!$A$1:$G$43</definedName>
    <definedName name="_xlnm.Print_Area" localSheetId="9">'SO 02 Rostlinný materiál'!$A$1:$G$25</definedName>
    <definedName name="_xlnm.Print_Area" localSheetId="11">'SO 02 Zahradnické práce'!$A$1:$G$55</definedName>
    <definedName name="_xlnm.Print_Area" localSheetId="1">'Sumarizace SO 01 LBC 41'!$A$1:$E$22</definedName>
    <definedName name="_xlnm.Print_Area" localSheetId="8">'Sumarizace SO 02 LBK 41'!$A$1:$E$22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23" l="1"/>
  <c r="G23" i="22"/>
  <c r="G23" i="14"/>
  <c r="G23" i="13"/>
  <c r="G26" i="23"/>
  <c r="G25" i="23"/>
  <c r="G26" i="22"/>
  <c r="G25" i="22"/>
  <c r="G26" i="21"/>
  <c r="G25" i="21"/>
  <c r="G26" i="14"/>
  <c r="G25" i="14"/>
  <c r="G26" i="13"/>
  <c r="G25" i="13"/>
  <c r="G26" i="11"/>
  <c r="G25" i="11"/>
  <c r="G8" i="19"/>
  <c r="G8" i="7"/>
  <c r="G35" i="23" l="1"/>
  <c r="G34" i="23"/>
  <c r="G33" i="23"/>
  <c r="G32" i="23"/>
  <c r="G30" i="23"/>
  <c r="G29" i="23"/>
  <c r="G28" i="23"/>
  <c r="G24" i="23"/>
  <c r="G22" i="23"/>
  <c r="G21" i="23"/>
  <c r="G20" i="23"/>
  <c r="G18" i="23"/>
  <c r="G13" i="23"/>
  <c r="G11" i="23"/>
  <c r="G9" i="23"/>
  <c r="G8" i="23"/>
  <c r="G35" i="22"/>
  <c r="G34" i="22"/>
  <c r="G33" i="22"/>
  <c r="G32" i="22"/>
  <c r="G30" i="22"/>
  <c r="G29" i="22"/>
  <c r="G28" i="22"/>
  <c r="G24" i="22"/>
  <c r="G22" i="22"/>
  <c r="G21" i="22"/>
  <c r="G20" i="22"/>
  <c r="G18" i="22"/>
  <c r="G13" i="22"/>
  <c r="G11" i="22"/>
  <c r="G9" i="22"/>
  <c r="G8" i="22"/>
  <c r="G14" i="22" s="1"/>
  <c r="G35" i="21"/>
  <c r="G34" i="21"/>
  <c r="G33" i="21"/>
  <c r="G32" i="21"/>
  <c r="G30" i="21"/>
  <c r="G29" i="21"/>
  <c r="G28" i="21"/>
  <c r="G24" i="21"/>
  <c r="G23" i="21"/>
  <c r="G22" i="21"/>
  <c r="G21" i="21"/>
  <c r="G20" i="21"/>
  <c r="G18" i="21"/>
  <c r="G13" i="21"/>
  <c r="G11" i="21"/>
  <c r="G9" i="21"/>
  <c r="G8" i="21"/>
  <c r="G54" i="20"/>
  <c r="G52" i="20"/>
  <c r="G50" i="20"/>
  <c r="G49" i="20"/>
  <c r="G48" i="20"/>
  <c r="G47" i="20"/>
  <c r="G46" i="20"/>
  <c r="G45" i="20"/>
  <c r="G44" i="20"/>
  <c r="G43" i="20"/>
  <c r="G42" i="20"/>
  <c r="G40" i="20"/>
  <c r="G39" i="20"/>
  <c r="G38" i="20"/>
  <c r="G37" i="20"/>
  <c r="G36" i="20"/>
  <c r="G35" i="20"/>
  <c r="G34" i="20"/>
  <c r="G33" i="20"/>
  <c r="G32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6" i="20"/>
  <c r="G15" i="20"/>
  <c r="G14" i="20"/>
  <c r="G12" i="20"/>
  <c r="G11" i="20"/>
  <c r="G10" i="20"/>
  <c r="G9" i="20"/>
  <c r="G8" i="20"/>
  <c r="G42" i="19"/>
  <c r="G40" i="19"/>
  <c r="G38" i="19"/>
  <c r="G37" i="19"/>
  <c r="G36" i="19"/>
  <c r="G35" i="19"/>
  <c r="G34" i="19"/>
  <c r="G32" i="19"/>
  <c r="G31" i="19"/>
  <c r="G30" i="19"/>
  <c r="G29" i="19"/>
  <c r="G27" i="19"/>
  <c r="G26" i="19"/>
  <c r="G25" i="19"/>
  <c r="G24" i="19"/>
  <c r="G22" i="19"/>
  <c r="G21" i="19"/>
  <c r="G20" i="19"/>
  <c r="G19" i="19"/>
  <c r="G18" i="19"/>
  <c r="G17" i="19"/>
  <c r="G16" i="19"/>
  <c r="G15" i="19"/>
  <c r="G14" i="19"/>
  <c r="G13" i="19"/>
  <c r="G11" i="19"/>
  <c r="G9" i="19"/>
  <c r="G24" i="9"/>
  <c r="G35" i="14"/>
  <c r="G34" i="14"/>
  <c r="G33" i="14"/>
  <c r="G32" i="14"/>
  <c r="G30" i="14"/>
  <c r="G29" i="14"/>
  <c r="G28" i="14"/>
  <c r="G24" i="14"/>
  <c r="G22" i="14"/>
  <c r="G21" i="14"/>
  <c r="G20" i="14"/>
  <c r="G18" i="14"/>
  <c r="G13" i="14"/>
  <c r="G11" i="14"/>
  <c r="G9" i="14"/>
  <c r="G8" i="14"/>
  <c r="G35" i="13"/>
  <c r="G34" i="13"/>
  <c r="G33" i="13"/>
  <c r="G32" i="13"/>
  <c r="G30" i="13"/>
  <c r="G29" i="13"/>
  <c r="G28" i="13"/>
  <c r="G24" i="13"/>
  <c r="G22" i="13"/>
  <c r="G21" i="13"/>
  <c r="G20" i="13"/>
  <c r="G18" i="13"/>
  <c r="G13" i="13"/>
  <c r="G11" i="13"/>
  <c r="G9" i="13"/>
  <c r="G8" i="13"/>
  <c r="G36" i="13" l="1"/>
  <c r="G14" i="13"/>
  <c r="G36" i="14"/>
  <c r="G14" i="14"/>
  <c r="G43" i="19"/>
  <c r="C12" i="18" s="1"/>
  <c r="G36" i="22"/>
  <c r="G38" i="22" s="1"/>
  <c r="C20" i="18" s="1"/>
  <c r="D20" i="18" s="1"/>
  <c r="E20" i="18" s="1"/>
  <c r="G14" i="23"/>
  <c r="G36" i="23"/>
  <c r="G14" i="21"/>
  <c r="G36" i="21"/>
  <c r="G55" i="20"/>
  <c r="C13" i="18" s="1"/>
  <c r="G38" i="14" l="1"/>
  <c r="C21" i="8" s="1"/>
  <c r="D21" i="8" s="1"/>
  <c r="E21" i="8" s="1"/>
  <c r="G38" i="13"/>
  <c r="C20" i="8" s="1"/>
  <c r="D20" i="8" s="1"/>
  <c r="E20" i="8" s="1"/>
  <c r="D13" i="18"/>
  <c r="E13" i="18" s="1"/>
  <c r="G38" i="23"/>
  <c r="C21" i="18" s="1"/>
  <c r="D21" i="18" s="1"/>
  <c r="E21" i="18" s="1"/>
  <c r="D12" i="18"/>
  <c r="E12" i="18" s="1"/>
  <c r="G38" i="21"/>
  <c r="C19" i="18" s="1"/>
  <c r="C22" i="18" l="1"/>
  <c r="C21" i="15" s="1"/>
  <c r="D19" i="18"/>
  <c r="D22" i="18" s="1"/>
  <c r="E19" i="18" l="1"/>
  <c r="E22" i="18" s="1"/>
  <c r="D21" i="15"/>
  <c r="G35" i="11"/>
  <c r="G34" i="11"/>
  <c r="G33" i="11"/>
  <c r="G32" i="11"/>
  <c r="G30" i="11"/>
  <c r="G29" i="11"/>
  <c r="G28" i="11"/>
  <c r="G24" i="11"/>
  <c r="G23" i="11"/>
  <c r="G22" i="11"/>
  <c r="G21" i="11"/>
  <c r="G20" i="11"/>
  <c r="G18" i="11"/>
  <c r="G36" i="11" l="1"/>
  <c r="E21" i="15"/>
  <c r="G24" i="6"/>
  <c r="G42" i="7"/>
  <c r="G13" i="11"/>
  <c r="G11" i="11"/>
  <c r="G9" i="11"/>
  <c r="G8" i="11"/>
  <c r="G14" i="11" l="1"/>
  <c r="G38" i="11" s="1"/>
  <c r="C19" i="8" s="1"/>
  <c r="G22" i="9"/>
  <c r="G21" i="9"/>
  <c r="G20" i="9"/>
  <c r="G19" i="9"/>
  <c r="G18" i="9"/>
  <c r="G17" i="9"/>
  <c r="G15" i="9"/>
  <c r="G14" i="9"/>
  <c r="G13" i="9"/>
  <c r="G12" i="9"/>
  <c r="G10" i="9"/>
  <c r="G9" i="9"/>
  <c r="G8" i="9"/>
  <c r="G32" i="7"/>
  <c r="G29" i="7"/>
  <c r="G24" i="7"/>
  <c r="G27" i="7"/>
  <c r="G26" i="7"/>
  <c r="G25" i="7"/>
  <c r="G30" i="7"/>
  <c r="G40" i="7"/>
  <c r="G54" i="5"/>
  <c r="G50" i="5"/>
  <c r="G49" i="5"/>
  <c r="G46" i="5"/>
  <c r="G47" i="5"/>
  <c r="G44" i="5"/>
  <c r="G43" i="5"/>
  <c r="G38" i="5"/>
  <c r="D19" i="8" l="1"/>
  <c r="D22" i="8" s="1"/>
  <c r="C22" i="8"/>
  <c r="C20" i="15" s="1"/>
  <c r="G25" i="9"/>
  <c r="C11" i="18" s="1"/>
  <c r="D11" i="18" s="1"/>
  <c r="D14" i="18" s="1"/>
  <c r="G40" i="5"/>
  <c r="G39" i="5"/>
  <c r="G37" i="5"/>
  <c r="G36" i="5"/>
  <c r="G35" i="5"/>
  <c r="G34" i="5"/>
  <c r="G33" i="5"/>
  <c r="G32" i="5"/>
  <c r="G26" i="5"/>
  <c r="G27" i="5"/>
  <c r="G19" i="5"/>
  <c r="G16" i="5"/>
  <c r="G8" i="5"/>
  <c r="G18" i="6"/>
  <c r="G19" i="6"/>
  <c r="G20" i="6"/>
  <c r="G21" i="6"/>
  <c r="G22" i="6"/>
  <c r="G17" i="6"/>
  <c r="G13" i="6"/>
  <c r="G14" i="6"/>
  <c r="G15" i="6"/>
  <c r="G12" i="6"/>
  <c r="G9" i="6"/>
  <c r="G10" i="6"/>
  <c r="G8" i="6"/>
  <c r="G25" i="6" l="1"/>
  <c r="C11" i="8" s="1"/>
  <c r="D11" i="8" s="1"/>
  <c r="E19" i="8"/>
  <c r="E22" i="8" s="1"/>
  <c r="D20" i="15"/>
  <c r="D22" i="15" s="1"/>
  <c r="C22" i="15"/>
  <c r="C14" i="18"/>
  <c r="C15" i="18" s="1"/>
  <c r="E11" i="18"/>
  <c r="E14" i="18" s="1"/>
  <c r="G25" i="5"/>
  <c r="E11" i="8" l="1"/>
  <c r="E20" i="15"/>
  <c r="E22" i="15" s="1"/>
  <c r="C16" i="18"/>
  <c r="C14" i="15" s="1"/>
  <c r="D14" i="15" s="1"/>
  <c r="E14" i="15" s="1"/>
  <c r="D15" i="18"/>
  <c r="E15" i="18" s="1"/>
  <c r="E16" i="18" s="1"/>
  <c r="G9" i="5"/>
  <c r="D16" i="18" l="1"/>
  <c r="G15" i="5"/>
  <c r="G22" i="7" l="1"/>
  <c r="G11" i="7"/>
  <c r="G18" i="5" l="1"/>
  <c r="G42" i="5"/>
  <c r="G31" i="7" l="1"/>
  <c r="G52" i="5" l="1"/>
  <c r="G38" i="7"/>
  <c r="G37" i="7"/>
  <c r="G36" i="7"/>
  <c r="G35" i="7"/>
  <c r="G34" i="7"/>
  <c r="G18" i="7" l="1"/>
  <c r="G23" i="5" l="1"/>
  <c r="G13" i="7" l="1"/>
  <c r="G48" i="5" l="1"/>
  <c r="G45" i="5"/>
  <c r="G30" i="5"/>
  <c r="G29" i="5"/>
  <c r="G28" i="5"/>
  <c r="G24" i="5"/>
  <c r="G22" i="5"/>
  <c r="G21" i="5"/>
  <c r="G20" i="5"/>
  <c r="G14" i="5"/>
  <c r="G12" i="5"/>
  <c r="G11" i="5"/>
  <c r="G10" i="5"/>
  <c r="G19" i="7"/>
  <c r="G20" i="7"/>
  <c r="G21" i="7"/>
  <c r="G17" i="7"/>
  <c r="G16" i="7"/>
  <c r="G15" i="7"/>
  <c r="G14" i="7"/>
  <c r="G9" i="7"/>
  <c r="G43" i="7" l="1"/>
  <c r="C12" i="8" s="1"/>
  <c r="D12" i="8" s="1"/>
  <c r="E12" i="8" s="1"/>
  <c r="G55" i="5"/>
  <c r="C13" i="8" s="1"/>
  <c r="D13" i="8" l="1"/>
  <c r="C14" i="8"/>
  <c r="C15" i="8" l="1"/>
  <c r="C16" i="8" s="1"/>
  <c r="C13" i="15" s="1"/>
  <c r="E13" i="8"/>
  <c r="E14" i="8" s="1"/>
  <c r="D14" i="8"/>
  <c r="D13" i="15" l="1"/>
  <c r="D15" i="15" s="1"/>
  <c r="D24" i="15" s="1"/>
  <c r="C15" i="15"/>
  <c r="C24" i="15" s="1"/>
  <c r="D15" i="8"/>
  <c r="D16" i="8" s="1"/>
  <c r="E13" i="15" l="1"/>
  <c r="E15" i="15" s="1"/>
  <c r="E24" i="15" s="1"/>
  <c r="E15" i="8"/>
  <c r="E16" i="8" s="1"/>
</calcChain>
</file>

<file path=xl/sharedStrings.xml><?xml version="1.0" encoding="utf-8"?>
<sst xmlns="http://schemas.openxmlformats.org/spreadsheetml/2006/main" count="1277" uniqueCount="314">
  <si>
    <t>ROZPOČET - CELKOVÁ SUMARIZACE</t>
  </si>
  <si>
    <t>Akce:</t>
  </si>
  <si>
    <t>LBC 41 a LBK 41 v k. ú. Češov</t>
  </si>
  <si>
    <t>Objekt:</t>
  </si>
  <si>
    <t>Sadové úpravy</t>
  </si>
  <si>
    <t>Datum:</t>
  </si>
  <si>
    <t>srpen 2024</t>
  </si>
  <si>
    <t>Ceny uvedené v rozpočtu zahrnují veškeré náklady potřebné k dokončení díla dle technické zprávy a grafických příloh,</t>
  </si>
  <si>
    <t>a to včetně nákladů režijních, dopravy, nákladů na zřízení staveniště,.. Pokud nějaká položka chybí, má se za to,</t>
  </si>
  <si>
    <t>že je rozpuštěna v ostatních položkách.</t>
  </si>
  <si>
    <t>REALIZACE</t>
  </si>
  <si>
    <t>číslo</t>
  </si>
  <si>
    <t>Položka</t>
  </si>
  <si>
    <t>Kč bez DPH</t>
  </si>
  <si>
    <t>DPH 21%</t>
  </si>
  <si>
    <t>Kč CELKEM</t>
  </si>
  <si>
    <t>LBC 41</t>
  </si>
  <si>
    <t>LBK 41</t>
  </si>
  <si>
    <t>CELKEM</t>
  </si>
  <si>
    <t>NÁSLEDNÁ PÉČE</t>
  </si>
  <si>
    <t>CELKEM ZA DÍLO</t>
  </si>
  <si>
    <t>ROZPOČET – SUMARIZACE</t>
  </si>
  <si>
    <t>SO 01 Lokální biocentrum LBC 41</t>
  </si>
  <si>
    <t>Rostlinný materiál</t>
  </si>
  <si>
    <t>Ostatní materiál</t>
  </si>
  <si>
    <t>Zahradnické práce</t>
  </si>
  <si>
    <t>VRN 5 % (zahrnuje zařízení staveniště, vnitroareálovou dopravu, dopravu osob, zajištění případného dopravního značení, vytýčení inženýrských sítí v místech kolize, archeologický dohled, GEODETICKÉ VYTYČENÍ DÍLA a další nezbytné výdaje k dokončení díla)</t>
  </si>
  <si>
    <t>Následná péče v 1. vegetačním období</t>
  </si>
  <si>
    <t>Následná péče ve 2. vegetačním období</t>
  </si>
  <si>
    <t>Následná péče ve 3. vegetačním období</t>
  </si>
  <si>
    <t>ROZPOČET – ROSTLINNÝ MATERIÁL</t>
  </si>
  <si>
    <t>Číslo</t>
  </si>
  <si>
    <t xml:space="preserve">Taxon </t>
  </si>
  <si>
    <t>Velikost</t>
  </si>
  <si>
    <t>Výpočet</t>
  </si>
  <si>
    <t>počet ks</t>
  </si>
  <si>
    <t>Cena/ks</t>
  </si>
  <si>
    <t>Cena celkem</t>
  </si>
  <si>
    <t>Listnaté stromy – vzrostlé stromy</t>
  </si>
  <si>
    <t>Acer platanoides</t>
  </si>
  <si>
    <t>Ok 10–12cm, bal, nasazení 2 m</t>
  </si>
  <si>
    <t>1+1+1+1+1+1 ks</t>
  </si>
  <si>
    <t xml:space="preserve">Prunus avium </t>
  </si>
  <si>
    <t>1+1+1+1+1+2+1+1 ks</t>
  </si>
  <si>
    <t>Tilia platyphyllos</t>
  </si>
  <si>
    <t>1+1+1+1+1+1+1+1 ks</t>
  </si>
  <si>
    <t>Listnaté stromy – odrostky</t>
  </si>
  <si>
    <t>Odrostek 121–150, s balem</t>
  </si>
  <si>
    <t>5*(1+1+1+1) ks</t>
  </si>
  <si>
    <t>Quercus robur</t>
  </si>
  <si>
    <t>5*(3+3+3+2+1+1) ks</t>
  </si>
  <si>
    <t>5*(2+1+1+1+1) ks</t>
  </si>
  <si>
    <t>Listnaté keře</t>
  </si>
  <si>
    <t>Corylus avellana</t>
  </si>
  <si>
    <t>30–40 cm, bal K1l</t>
  </si>
  <si>
    <t>5*14 ks</t>
  </si>
  <si>
    <t>Crataegus laevigata</t>
  </si>
  <si>
    <t>5*(19+10) ks</t>
  </si>
  <si>
    <t>Prunus spinosa</t>
  </si>
  <si>
    <t>5*9 ks</t>
  </si>
  <si>
    <t>Rosa canina</t>
  </si>
  <si>
    <t>5*(8+7+7+6) ks</t>
  </si>
  <si>
    <t>Swida sanguinea</t>
  </si>
  <si>
    <t>5*(11+8+7) ks</t>
  </si>
  <si>
    <t>Viburnum opulus</t>
  </si>
  <si>
    <t>5*(10+10+8) ks</t>
  </si>
  <si>
    <t>Doprava rostlin</t>
  </si>
  <si>
    <t>CELKEM ROSTLINNÝ MATERIÁL</t>
  </si>
  <si>
    <t>ROZPOČET – OSTATNÍ MATERIÁL</t>
  </si>
  <si>
    <t xml:space="preserve"> Popis</t>
  </si>
  <si>
    <t>Mj</t>
  </si>
  <si>
    <t>Množství</t>
  </si>
  <si>
    <t>Cena/Mj</t>
  </si>
  <si>
    <t>PŘÍPRAVA STANOVIŠTĚ</t>
  </si>
  <si>
    <t>Akátové kůly tl. 15 cm, štípané v délce 2 m nad zem (celková délka 2,5 m)</t>
  </si>
  <si>
    <t>ks</t>
  </si>
  <si>
    <t>14 ks</t>
  </si>
  <si>
    <r>
      <t>Herbicid před výsadbou – Glyfosát (např.:Roundup), 0,0005 l/m</t>
    </r>
    <r>
      <rPr>
        <vertAlign val="superscript"/>
        <sz val="10"/>
        <rFont val="Calibri"/>
        <family val="2"/>
        <charset val="238"/>
        <scheme val="minor"/>
      </rPr>
      <t>2</t>
    </r>
  </si>
  <si>
    <t>l</t>
  </si>
  <si>
    <r>
      <t>13380 m</t>
    </r>
    <r>
      <rPr>
        <i/>
        <vertAlign val="superscript"/>
        <sz val="10"/>
        <rFont val="Calibri"/>
        <family val="2"/>
        <charset val="238"/>
        <scheme val="minor"/>
      </rPr>
      <t>2</t>
    </r>
    <r>
      <rPr>
        <i/>
        <sz val="10"/>
        <rFont val="Calibri"/>
        <family val="2"/>
        <charset val="238"/>
        <scheme val="minor"/>
      </rPr>
      <t>*0,0005 l</t>
    </r>
  </si>
  <si>
    <t>ZALOŽENÍ TRÁVNÍKU</t>
  </si>
  <si>
    <r>
      <t>Travní semeno, luční travní směs s příměsí jetele (složení viz kapitola 7.3 TZ), výsevek 15 g/m</t>
    </r>
    <r>
      <rPr>
        <vertAlign val="superscript"/>
        <sz val="10"/>
        <rFont val="Calibri"/>
        <family val="2"/>
        <charset val="238"/>
        <scheme val="minor"/>
      </rPr>
      <t xml:space="preserve">2 </t>
    </r>
  </si>
  <si>
    <t>kg</t>
  </si>
  <si>
    <r>
      <t>12940m</t>
    </r>
    <r>
      <rPr>
        <i/>
        <vertAlign val="superscript"/>
        <sz val="10"/>
        <rFont val="Calibri"/>
        <family val="2"/>
        <charset val="238"/>
        <scheme val="minor"/>
      </rPr>
      <t>2</t>
    </r>
    <r>
      <rPr>
        <i/>
        <sz val="10"/>
        <rFont val="Calibri"/>
        <family val="2"/>
        <charset val="238"/>
        <scheme val="minor"/>
      </rPr>
      <t>*0,015 kg</t>
    </r>
  </si>
  <si>
    <t>VÝSADBA VZROSTLÝCH STROMŮ</t>
  </si>
  <si>
    <t>Hydrogel, pod stromy, 0,3 kg/ks</t>
  </si>
  <si>
    <t>23 ks*0,3 kg</t>
  </si>
  <si>
    <t>Tabletové hnojivo ke dřevinám – Silvamix, 40 g/ks</t>
  </si>
  <si>
    <t>23 ks*0,04 kg</t>
  </si>
  <si>
    <t>Kůly dřevěné, kotvení listnáčů, 3 ks/ks, soustružené kůly s fazetou, průřez kruh, tl. 8 cm, délka 2,5 m</t>
  </si>
  <si>
    <t>23 ks*3 ks</t>
  </si>
  <si>
    <t>Dřevěné příčky půlené – délka 60 cm, 3 ks/listnáč</t>
  </si>
  <si>
    <t>Úvazek 1,8 m á 1 strom, na průřezu plochý</t>
  </si>
  <si>
    <t>bm</t>
  </si>
  <si>
    <t>23 ks*1,8 m</t>
  </si>
  <si>
    <t>Jutový pás šíře 15 cm – bandáž kmene –7 m á 1 strom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</si>
  <si>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</t>
    </r>
  </si>
  <si>
    <t>23 ks*7 m*0,15 m</t>
  </si>
  <si>
    <t>Pletivo pozinkované, vhodné k individuální ochraně dřevin, výška 1,8 m, 2,5 bm/ks</t>
  </si>
  <si>
    <t>23 ks*2,5 bm</t>
  </si>
  <si>
    <t>Nátěr proti okusu, 0,006 kg/sazenice</t>
  </si>
  <si>
    <t>23 ks*0,006 kg</t>
  </si>
  <si>
    <r>
      <t>Drcená štěpka do stromových mís (vrstva 8 cm – jemná), 1 ks/0,08 m</t>
    </r>
    <r>
      <rPr>
        <vertAlign val="superscript"/>
        <sz val="10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</si>
  <si>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0"/>
        <rFont val="Calibri"/>
        <family val="2"/>
        <charset val="238"/>
        <scheme val="minor"/>
      </rPr>
      <t>3</t>
    </r>
  </si>
  <si>
    <r>
      <t>23 ks*0,08 m</t>
    </r>
    <r>
      <rPr>
        <i/>
        <vertAlign val="superscript"/>
        <sz val="10"/>
        <rFont val="Calibri"/>
        <family val="2"/>
        <charset val="238"/>
        <scheme val="minor"/>
      </rPr>
      <t>3</t>
    </r>
  </si>
  <si>
    <t xml:space="preserve">Voda zálivková – zálivka stromů 100 l/ks, opakování 2x </t>
  </si>
  <si>
    <t>23 ks*100 l*2</t>
  </si>
  <si>
    <t>VÝSADBA STROMŮ ODROSTKŮ</t>
  </si>
  <si>
    <t>Hydrogel, pod stromy, 0,1 kg/ks</t>
  </si>
  <si>
    <t>135 ks*0,1 kg</t>
  </si>
  <si>
    <t>Tabletové hnojivo ke dřevinám – Silvamix, 20 g/ks</t>
  </si>
  <si>
    <t>135 ks*0,02 kg</t>
  </si>
  <si>
    <t>Kůl dřevěný, kotvení odrostků, 1 ks/ks, kůl s fazetou, průřez kruh, tl. 5 cm, délka 1,8 m</t>
  </si>
  <si>
    <t>135 ks*1 ks</t>
  </si>
  <si>
    <t xml:space="preserve">Voda zálivková – zálivka stromů 10 l/ks, opakování 2x </t>
  </si>
  <si>
    <t>135 ks*10 l*2</t>
  </si>
  <si>
    <t>VÝSADBA KEŘOVÝCH SKUPIN</t>
  </si>
  <si>
    <t>Hydrogel, pod keře, 0,02 kg/ks</t>
  </si>
  <si>
    <t>670 ks*0,02 kg</t>
  </si>
  <si>
    <t>Kůl dřevěný, délka 1,2 m, průměr 5 cm</t>
  </si>
  <si>
    <t>670 ks*1 ks</t>
  </si>
  <si>
    <t>Drcená štěpka do keřových výsadeb (vrstva 8 cm)</t>
  </si>
  <si>
    <r>
      <t>505 m</t>
    </r>
    <r>
      <rPr>
        <i/>
        <vertAlign val="superscript"/>
        <sz val="10"/>
        <rFont val="Calibri"/>
        <family val="2"/>
        <charset val="238"/>
        <scheme val="minor"/>
      </rPr>
      <t>2</t>
    </r>
    <r>
      <rPr>
        <i/>
        <sz val="10"/>
        <rFont val="Calibri"/>
        <family val="2"/>
        <charset val="238"/>
        <scheme val="minor"/>
      </rPr>
      <t xml:space="preserve">*0,08 m </t>
    </r>
  </si>
  <si>
    <r>
      <t xml:space="preserve">Voda zálivková – zálivka keřových porostů 5 l/ks, </t>
    </r>
    <r>
      <rPr>
        <i/>
        <sz val="10"/>
        <rFont val="Calibri"/>
        <family val="2"/>
        <charset val="238"/>
        <scheme val="minor"/>
      </rPr>
      <t xml:space="preserve">opakování 2x </t>
    </r>
  </si>
  <si>
    <t>670 ks*5 l*2</t>
  </si>
  <si>
    <t>OPLOCENKA</t>
  </si>
  <si>
    <t>Sloupek dřevěný, průměr 10 cm, průřez kruhu, vzdálenost sloupků 2,5 m</t>
  </si>
  <si>
    <t>188 ks</t>
  </si>
  <si>
    <t>Boční vzpěry v rozích a na každém třetím sloupku</t>
  </si>
  <si>
    <t>124 ks</t>
  </si>
  <si>
    <t>Pletivo pozinkované výšky 1,6m, průměr drátu 2 mm, vzdálenost drátů 150 mm, 23 vodorovných drátů</t>
  </si>
  <si>
    <t>446,8 bm</t>
  </si>
  <si>
    <t>Branka do oplocenky</t>
  </si>
  <si>
    <t>4 ks</t>
  </si>
  <si>
    <t>Drobný materiál, kolíky, spojovací materiál</t>
  </si>
  <si>
    <t>suma</t>
  </si>
  <si>
    <t>INFORMAČNÍ TABULE</t>
  </si>
  <si>
    <t>Informační tabule (publicita projektu)</t>
  </si>
  <si>
    <t>1 ks</t>
  </si>
  <si>
    <t>DOPRAVA</t>
  </si>
  <si>
    <t>Doprava ostatních materiálů</t>
  </si>
  <si>
    <t xml:space="preserve"> CELKEM OSTATNÍ MATERIÁL</t>
  </si>
  <si>
    <t>ROZPOČET – ZAHRADNICKÉ PRÁCE</t>
  </si>
  <si>
    <t>Č. položky</t>
  </si>
  <si>
    <t>Popis</t>
  </si>
  <si>
    <t>R</t>
  </si>
  <si>
    <t>Zatlučení akátových kůlů tl. 15 cm, štípaných v délce 2 m nad zem (celková délka 2,5 m)</t>
  </si>
  <si>
    <t>Chemické odplevelení před založením kultury postřikem na široko v rovině a svahu do 1:5 ručně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</si>
  <si>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</si>
  <si>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13 380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</si>
  <si>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>Obdělání půdy kultivátorováním v rovině a svahu do 1:5</t>
  </si>
  <si>
    <t>Obdělání půdy hrabáním v rovině a svahu do 1:5</t>
  </si>
  <si>
    <t>Obdělání půdy válením v rovině a svahu do 1:5</t>
  </si>
  <si>
    <r>
      <t>Založení lučního trávníku výsevem plochy přes 1000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v rovině a ve svahu do 1:5, </t>
    </r>
    <r>
      <rPr>
        <i/>
        <sz val="10"/>
        <rFont val="Calibri"/>
        <family val="2"/>
        <charset val="238"/>
        <scheme val="minor"/>
      </rPr>
      <t>včetně první seče</t>
    </r>
  </si>
  <si>
    <r>
      <t>12 940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</si>
  <si>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 xml:space="preserve">	111151331</t>
  </si>
  <si>
    <r>
      <t>Pokosení trávníku lučního plochy přes 10 000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s odvozem do 20 km v rovině a svahu do 1:5</t>
    </r>
  </si>
  <si>
    <t>Vytyčení výsadeb s rozmístěním solitérních rostlin do 50 kusů</t>
  </si>
  <si>
    <t>23 ks</t>
  </si>
  <si>
    <t>Oddrnování plochy o velikosti dvojnásobku balu stromu</t>
  </si>
  <si>
    <r>
      <t>23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</si>
  <si>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r>
      <t>Hloubení jamek bez výměny půdy zeminy skupiny 1 až 4 objem přes 0,125 do 0,4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v rovině a svahu do 1:5</t>
    </r>
  </si>
  <si>
    <t>Výsadba dřeviny s balem D přes 0,4 do 0,5 m do jamky se zalitím v rovině a svahu do 1:5</t>
  </si>
  <si>
    <t>Hnojení půdy umělým hnojivem k jednotlivým rostlinám v rovině                      a svahu do 1:5 – HNOJIVO</t>
  </si>
  <si>
    <t>t</t>
  </si>
  <si>
    <t>23 ks*0,04 kg/1000</t>
  </si>
  <si>
    <t>Hnojení půdy umělým hnojivem k jednotlivým rostlinám v rovině                      a svahu do 1:5 – HYDROGEL</t>
  </si>
  <si>
    <t>23 ks*0,3 kg/1000</t>
  </si>
  <si>
    <t>Ukotvení kmene dřevin v rovině nebo na svahu do 1:5 třemi kůly D do 0,1 m délky přes 2 do 3 m</t>
  </si>
  <si>
    <t xml:space="preserve">Zhotovení obalu z juty v jedné vrstvě v rovině a svahu do 1:5 </t>
  </si>
  <si>
    <t>23 ks*7 m*0,15</t>
  </si>
  <si>
    <t>Ochrana listnatých dřevin přes 70 cm před okusem chemickým nátěrem v rovině a svahu do 1:5</t>
  </si>
  <si>
    <t>100 ks</t>
  </si>
  <si>
    <t>Povýsadbový řez stromů</t>
  </si>
  <si>
    <t>Mulčování rostlin drcenou štěpkou do 0,1 m v rovině a svahu do 1:5</t>
  </si>
  <si>
    <r>
      <t>Zalití rostlin vodou plocha přes 20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100 l/ks, </t>
    </r>
    <r>
      <rPr>
        <i/>
        <sz val="10"/>
        <rFont val="Calibri"/>
        <family val="2"/>
        <charset val="238"/>
        <scheme val="minor"/>
      </rPr>
      <t>opakování 2x</t>
    </r>
  </si>
  <si>
    <t>23 ks*100 l*2/1000</t>
  </si>
  <si>
    <r>
      <t xml:space="preserve">Dovoz vody pro zálivku rostlin na vzdálenost do 1000 m, </t>
    </r>
    <r>
      <rPr>
        <i/>
        <sz val="10"/>
        <rFont val="Calibri"/>
        <family val="2"/>
        <charset val="238"/>
        <scheme val="minor"/>
      </rPr>
      <t>opakování 2x</t>
    </r>
  </si>
  <si>
    <t>Vytyčení výsadeb s rozmístěním solitérních rostlin přes 50 kusů</t>
  </si>
  <si>
    <t>135 ks</t>
  </si>
  <si>
    <r>
      <t>135 ks*0,5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</si>
  <si>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 xml:space="preserve">	183101113</t>
  </si>
  <si>
    <r>
      <t>Hloubení jamek bez výměny půdy zeminy skupiny 1 až 4 objemu přes 0,02 do 0,05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v rovině a svahu do 1:5</t>
    </r>
  </si>
  <si>
    <t>Výsadba dřeviny s balem D do 0,1 m do jamky se zalitím v rovině a svahu do 1:5</t>
  </si>
  <si>
    <t>135 ks*0,02 kg/1000</t>
  </si>
  <si>
    <t>135 ks*0,1 kg/1000</t>
  </si>
  <si>
    <t>Ukotvení kmene dřevin v rovině nebo na svahu do 1:5 jedním kůlem D do 0,1 m délky přes 1 do 2 m</t>
  </si>
  <si>
    <r>
      <t>Zalití rostlin vodou plocha přes 20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10 l/ks, </t>
    </r>
    <r>
      <rPr>
        <i/>
        <sz val="10"/>
        <rFont val="Calibri"/>
        <family val="2"/>
        <charset val="238"/>
        <scheme val="minor"/>
      </rPr>
      <t>opakování 2x</t>
    </r>
  </si>
  <si>
    <t>135 ks*10 l*2/1000</t>
  </si>
  <si>
    <t>VÝSADBY KEŘOVÝCH SKUPIN</t>
  </si>
  <si>
    <t>Vytýčení keřových výsadeb</t>
  </si>
  <si>
    <t>670 ks</t>
  </si>
  <si>
    <t>Oddrnování plochy o velikosti dvojnásobku balu keře</t>
  </si>
  <si>
    <r>
      <t>670 ks*0,25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</si>
  <si>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r>
      <t>Hloubení jamek bez výměny půdy zeminy skupiny 1 až 4 obj přes 0,02 do 0,05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v rovině a svahu do 1:5</t>
    </r>
  </si>
  <si>
    <t>Výsadba dřeviny s balem D do 0,1 m do jamky se zalitím v rovině                      a svahu do 1:5</t>
  </si>
  <si>
    <t>670 ks*0,02 kg/1000</t>
  </si>
  <si>
    <t>Zatlučení značkovacího kolíku</t>
  </si>
  <si>
    <t xml:space="preserve">670 ks </t>
  </si>
  <si>
    <t>Mulčování rostlin štěpkou tloušťky do 0,1 m v rovině a svahu do 1:5 (celoplošně včetně odrostků stromů)</t>
  </si>
  <si>
    <r>
      <t>505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</si>
  <si>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r>
      <t>Zalití rostlin vodou plocha přes 20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5 l/ks, </t>
    </r>
    <r>
      <rPr>
        <i/>
        <sz val="10"/>
        <rFont val="Calibri"/>
        <family val="2"/>
        <charset val="238"/>
        <scheme val="minor"/>
      </rPr>
      <t>opakování 2x</t>
    </r>
  </si>
  <si>
    <t>670 ks*5 l*2/1000</t>
  </si>
  <si>
    <t>Zhotovení oplocenky z drátěného pletiva včetně branky, komplet</t>
  </si>
  <si>
    <r>
      <t>Instalace informační tabule</t>
    </r>
    <r>
      <rPr>
        <i/>
        <sz val="10"/>
        <rFont val="Calibri"/>
        <family val="2"/>
        <charset val="238"/>
        <scheme val="minor"/>
      </rPr>
      <t xml:space="preserve"> (publicita projektu)</t>
    </r>
  </si>
  <si>
    <t>1ks</t>
  </si>
  <si>
    <t>CELKEM PRÁCE</t>
  </si>
  <si>
    <t>ROZPOČET – NÁSLEDNÁ PÉČE 1.VEGETAČNÍ OBDOBÍ</t>
  </si>
  <si>
    <t xml:space="preserve">Voda zálivková – zálivka stromů 50 l/ks, opakování 6x </t>
  </si>
  <si>
    <t>23 ks*50 l*6</t>
  </si>
  <si>
    <t xml:space="preserve">Voda zálivková – zálivka stromů 10 l/ks, opakování 6x </t>
  </si>
  <si>
    <t>135 ks*10 l*6</t>
  </si>
  <si>
    <r>
      <t xml:space="preserve">Voda zálivková – zálivka keřových porostů 5 l/ks, </t>
    </r>
    <r>
      <rPr>
        <i/>
        <sz val="10"/>
        <rFont val="Calibri"/>
        <family val="2"/>
        <charset val="238"/>
        <scheme val="minor"/>
      </rPr>
      <t xml:space="preserve">opakování 6x </t>
    </r>
  </si>
  <si>
    <t>670 ks*5 l*6</t>
  </si>
  <si>
    <r>
      <t>Pokosení trávníku lučního plochy přes 10 000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s odvozem do 20 km v rovině a svahu do 1:5, </t>
    </r>
    <r>
      <rPr>
        <i/>
        <sz val="10"/>
        <rFont val="Calibri"/>
        <family val="2"/>
        <charset val="238"/>
        <scheme val="minor"/>
      </rPr>
      <t>opakování 3x ročně</t>
    </r>
  </si>
  <si>
    <r>
      <t>3*12 940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</si>
  <si>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>Ošetřování vysazených dřevin soliterních v rovině a svahu do 1:5</t>
  </si>
  <si>
    <t>Kontrola ukotvení dřeviny a obalu kmene</t>
  </si>
  <si>
    <t>23ks</t>
  </si>
  <si>
    <t>Znovuuvázání dřeviny ke kůlům, 5 %</t>
  </si>
  <si>
    <t>23 ks*0,05</t>
  </si>
  <si>
    <r>
      <t xml:space="preserve">Vypletí záhonu dřevin soliterních s naložením a odvozem odpadu do 20 km v rovině a svahu do 1:5, </t>
    </r>
    <r>
      <rPr>
        <i/>
        <sz val="10"/>
        <rFont val="Calibri"/>
        <family val="2"/>
        <charset val="238"/>
        <scheme val="minor"/>
      </rPr>
      <t>opakování 2x</t>
    </r>
  </si>
  <si>
    <r>
      <t>2*23m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</si>
  <si>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>Ochrana listnatých dřevin do 70 cm před okusem chemickým nátěrem proti okusu zvěří v rovině a svahu do 1:5</t>
  </si>
  <si>
    <r>
      <t>Zalití rostlin vodou plocha přes 20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50 l/ks, </t>
    </r>
    <r>
      <rPr>
        <i/>
        <sz val="10"/>
        <rFont val="Calibri"/>
        <family val="2"/>
        <charset val="238"/>
        <scheme val="minor"/>
      </rPr>
      <t>opakování 6x</t>
    </r>
  </si>
  <si>
    <t>23 ks*50 l*6/1000</t>
  </si>
  <si>
    <r>
      <t xml:space="preserve">Dovoz vody pro zálivku rostlin na vzdálenost do 1000 m, </t>
    </r>
    <r>
      <rPr>
        <i/>
        <sz val="10"/>
        <rFont val="Calibri"/>
        <family val="2"/>
        <charset val="238"/>
        <scheme val="minor"/>
      </rPr>
      <t>opakování 6x</t>
    </r>
  </si>
  <si>
    <t>Ošetřování vysazených dřevin - odrostků v rovině a svahu do 1:5</t>
  </si>
  <si>
    <t>135ks</t>
  </si>
  <si>
    <r>
      <t>Zalití rostlin vodou plocha přes 20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10 l/ks, </t>
    </r>
    <r>
      <rPr>
        <i/>
        <sz val="10"/>
        <rFont val="Calibri"/>
        <family val="2"/>
        <charset val="238"/>
        <scheme val="minor"/>
      </rPr>
      <t>opakování 6x</t>
    </r>
  </si>
  <si>
    <t>135 ks*10 l*6/1000</t>
  </si>
  <si>
    <t>Ošetřování vysazených dřevin - keřů, v rovině a svahu do 1:5</t>
  </si>
  <si>
    <r>
      <t xml:space="preserve">Vypletí záhonu dřevin ve skupinách s naložením a odvozem odpadu do 20 km v rovině a svahu do 1:5, </t>
    </r>
    <r>
      <rPr>
        <i/>
        <sz val="10"/>
        <rFont val="Calibri"/>
        <family val="2"/>
        <charset val="238"/>
        <scheme val="minor"/>
      </rPr>
      <t>opakování 2x</t>
    </r>
  </si>
  <si>
    <t>440m2*2</t>
  </si>
  <si>
    <r>
      <t>Zalití rostlin vodou plocha přes 20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5 l/ks, </t>
    </r>
    <r>
      <rPr>
        <i/>
        <sz val="10"/>
        <rFont val="Calibri"/>
        <family val="2"/>
        <charset val="238"/>
        <scheme val="minor"/>
      </rPr>
      <t>opakování 6x</t>
    </r>
  </si>
  <si>
    <t>670 ks*5 l*6/1000</t>
  </si>
  <si>
    <t>ROZPOČET – NÁSLEDNÁ PÉČE 2.VEGETAČNÍ OBDOBÍ</t>
  </si>
  <si>
    <r>
      <t>3*12940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</si>
  <si>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r>
      <t>440 m</t>
    </r>
    <r>
      <rPr>
        <i/>
        <vertAlign val="superscript"/>
        <sz val="10"/>
        <rFont val="Calibri"/>
        <family val="2"/>
        <charset val="238"/>
        <scheme val="minor"/>
      </rPr>
      <t>2</t>
    </r>
    <r>
      <rPr>
        <i/>
        <sz val="10"/>
        <rFont val="Calibri"/>
        <family val="2"/>
        <charset val="238"/>
        <scheme val="minor"/>
      </rPr>
      <t>*2</t>
    </r>
  </si>
  <si>
    <t>ROZPOČET – NÁSLEDNÁ PÉČE 3.VEGETAČNÍ OBDOBÍ</t>
  </si>
  <si>
    <r>
      <t>2*23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</si>
  <si>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>SO 02 Lokální biokoridor LBK 41</t>
  </si>
  <si>
    <t>2+1 ks</t>
  </si>
  <si>
    <t>2+2+1 ks</t>
  </si>
  <si>
    <t>12*1 ks</t>
  </si>
  <si>
    <t>Acer pseudoplatanus</t>
  </si>
  <si>
    <t>12*(1+1) ks</t>
  </si>
  <si>
    <t>12*(1+1+1) ks</t>
  </si>
  <si>
    <t>12*(15) ks</t>
  </si>
  <si>
    <t>Prunus padus</t>
  </si>
  <si>
    <t>12*(10) ks</t>
  </si>
  <si>
    <t>12*(10+8) ks</t>
  </si>
  <si>
    <t>12*8 ks</t>
  </si>
  <si>
    <t>12*9 ks</t>
  </si>
  <si>
    <t>12*10 ks</t>
  </si>
  <si>
    <t>38 ks</t>
  </si>
  <si>
    <r>
      <t>9 602 m</t>
    </r>
    <r>
      <rPr>
        <i/>
        <vertAlign val="superscript"/>
        <sz val="10"/>
        <rFont val="Calibri"/>
        <family val="2"/>
        <charset val="238"/>
        <scheme val="minor"/>
      </rPr>
      <t>2</t>
    </r>
    <r>
      <rPr>
        <i/>
        <sz val="10"/>
        <rFont val="Calibri"/>
        <family val="2"/>
        <charset val="238"/>
        <scheme val="minor"/>
      </rPr>
      <t>*0,0005 l</t>
    </r>
  </si>
  <si>
    <r>
      <t>8 450 m</t>
    </r>
    <r>
      <rPr>
        <i/>
        <vertAlign val="superscript"/>
        <sz val="10"/>
        <rFont val="Calibri"/>
        <family val="2"/>
        <charset val="238"/>
        <scheme val="minor"/>
      </rPr>
      <t>2</t>
    </r>
    <r>
      <rPr>
        <i/>
        <sz val="10"/>
        <rFont val="Calibri"/>
        <family val="2"/>
        <charset val="238"/>
        <scheme val="minor"/>
      </rPr>
      <t>*0,015 kg</t>
    </r>
  </si>
  <si>
    <t>14 ks*0,3 kg</t>
  </si>
  <si>
    <t>14 ks*0,04 kg</t>
  </si>
  <si>
    <t>14 ks*3 ks</t>
  </si>
  <si>
    <t>14 ks*1,8 m</t>
  </si>
  <si>
    <t>14 ks*7 m*0,15 m</t>
  </si>
  <si>
    <t>14 ks*2,5 bm</t>
  </si>
  <si>
    <t>14 ks*0,006 kg</t>
  </si>
  <si>
    <r>
      <t>14 ks*0,08 m</t>
    </r>
    <r>
      <rPr>
        <i/>
        <vertAlign val="superscript"/>
        <sz val="10"/>
        <rFont val="Calibri"/>
        <family val="2"/>
        <charset val="238"/>
        <scheme val="minor"/>
      </rPr>
      <t>3</t>
    </r>
  </si>
  <si>
    <t>14 ks*100 l*2</t>
  </si>
  <si>
    <t>96 ks*0,1 kg</t>
  </si>
  <si>
    <t>96 ks*0,02 kg</t>
  </si>
  <si>
    <t>96 ks*1 ks</t>
  </si>
  <si>
    <t>96 ks*10 l*2</t>
  </si>
  <si>
    <t>840 ks*0,02 kg</t>
  </si>
  <si>
    <t>840 ks*1 ks</t>
  </si>
  <si>
    <r>
      <t>1152 m</t>
    </r>
    <r>
      <rPr>
        <i/>
        <vertAlign val="superscript"/>
        <sz val="10"/>
        <rFont val="Calibri"/>
        <family val="2"/>
        <charset val="238"/>
        <scheme val="minor"/>
      </rPr>
      <t>2</t>
    </r>
    <r>
      <rPr>
        <i/>
        <sz val="10"/>
        <rFont val="Calibri"/>
        <family val="2"/>
        <charset val="238"/>
        <scheme val="minor"/>
      </rPr>
      <t xml:space="preserve">*0,08 m </t>
    </r>
  </si>
  <si>
    <t>840 ks*5 l*2</t>
  </si>
  <si>
    <t>404 ks</t>
  </si>
  <si>
    <t>328 ks</t>
  </si>
  <si>
    <t>1 008 bm</t>
  </si>
  <si>
    <t>20 ks</t>
  </si>
  <si>
    <t>1</t>
  </si>
  <si>
    <r>
      <t>9 602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</si>
  <si>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r>
      <t>8 450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</si>
  <si>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r>
      <t>14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</si>
  <si>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>14 ks*0,04 kg/1000</t>
  </si>
  <si>
    <t>14 ks*0,3 kg/1000</t>
  </si>
  <si>
    <t>14 ks*7m*0,15</t>
  </si>
  <si>
    <t>14 ks*100 l*2/1000</t>
  </si>
  <si>
    <t>96 ks</t>
  </si>
  <si>
    <r>
      <t>96 ks*0,5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</si>
  <si>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>96 ks*0,02 kg/1000</t>
  </si>
  <si>
    <t>96 ks*0,1 kg/1000</t>
  </si>
  <si>
    <t>96 ks*10 l*2/1000</t>
  </si>
  <si>
    <t>840 ks</t>
  </si>
  <si>
    <r>
      <t>840 ks*0,25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</si>
  <si>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>840 ks*0,02 kg/1000</t>
  </si>
  <si>
    <r>
      <t>1 152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</si>
  <si>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>840 ks*5 l*2/1000</t>
  </si>
  <si>
    <r>
      <t xml:space="preserve">Voda zálivková – zálivka stromů 50 l/ks, </t>
    </r>
    <r>
      <rPr>
        <i/>
        <sz val="10"/>
        <rFont val="Calibri"/>
        <family val="2"/>
        <charset val="238"/>
        <scheme val="minor"/>
      </rPr>
      <t xml:space="preserve">opakování 6x </t>
    </r>
  </si>
  <si>
    <t>14 ks*50 l*6</t>
  </si>
  <si>
    <r>
      <t xml:space="preserve">Voda zálivková – zálivka stromů 10 l/ks, </t>
    </r>
    <r>
      <rPr>
        <i/>
        <sz val="10"/>
        <rFont val="Calibri"/>
        <family val="2"/>
        <charset val="238"/>
        <scheme val="minor"/>
      </rPr>
      <t xml:space="preserve">opakování 6x </t>
    </r>
  </si>
  <si>
    <t>96 ks*10 l*6</t>
  </si>
  <si>
    <t>840 ks*5 l*6</t>
  </si>
  <si>
    <r>
      <t>3*8 450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</si>
  <si>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 xml:space="preserve"> </t>
  </si>
  <si>
    <t>14 ks*0,05</t>
  </si>
  <si>
    <r>
      <t>2*14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</si>
  <si>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>14 ks*50 l*6/1000</t>
  </si>
  <si>
    <t>96 ks*10 l*6/1000</t>
  </si>
  <si>
    <r>
      <t>1 152 m</t>
    </r>
    <r>
      <rPr>
        <i/>
        <vertAlign val="superscript"/>
        <sz val="10"/>
        <rFont val="Calibri"/>
        <family val="2"/>
        <charset val="238"/>
        <scheme val="minor"/>
      </rPr>
      <t>2</t>
    </r>
    <r>
      <rPr>
        <i/>
        <sz val="10"/>
        <rFont val="Calibri"/>
        <family val="2"/>
        <charset val="238"/>
        <scheme val="minor"/>
      </rPr>
      <t>*2</t>
    </r>
  </si>
  <si>
    <t>840 ks*5 l*6/1000</t>
  </si>
  <si>
    <r>
      <t>1152 m</t>
    </r>
    <r>
      <rPr>
        <i/>
        <vertAlign val="superscript"/>
        <sz val="10"/>
        <rFont val="Calibri"/>
        <family val="2"/>
        <charset val="238"/>
        <scheme val="minor"/>
      </rPr>
      <t>2</t>
    </r>
    <r>
      <rPr>
        <i/>
        <sz val="10"/>
        <rFont val="Calibri"/>
        <family val="2"/>
        <charset val="238"/>
        <scheme val="minor"/>
      </rPr>
      <t>*2</t>
    </r>
  </si>
  <si>
    <r>
      <t>3*8450 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</si>
  <si>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r>
      <t>2*14m</t>
    </r>
    <r>
      <rPr>
        <i/>
        <vertAlign val="superscript"/>
        <sz val="10"/>
        <rFont val="Calibri"/>
        <family val="2"/>
        <charset val="238"/>
        <scheme val="minor"/>
      </rPr>
      <t>2</t>
    </r>
  </si>
  <si>
    <t>96ks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</si>
</sst>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.0"/>
  </numFmts>
  <fonts count="3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rgb="FF00B0F0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i/>
      <vertAlign val="superscript"/>
      <sz val="10"/>
      <name val="Calibri"/>
      <family val="2"/>
      <charset val="238"/>
      <scheme val="minor"/>
    </font>
    <font>
      <sz val="8"/>
      <name val="Arial"/>
      <charset val="238"/>
    </font>
    <font>
      <i/>
      <sz val="10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1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vertical="center"/>
    </xf>
    <xf numFmtId="0" fontId="10" fillId="0" borderId="0" xfId="0" applyFont="1"/>
    <xf numFmtId="0" fontId="11" fillId="0" borderId="0" xfId="0" applyFont="1"/>
    <xf numFmtId="0" fontId="7" fillId="0" borderId="0" xfId="0" applyFont="1" applyAlignment="1">
      <alignment vertical="center"/>
    </xf>
    <xf numFmtId="0" fontId="4" fillId="3" borderId="16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top"/>
    </xf>
    <xf numFmtId="49" fontId="7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4" fontId="7" fillId="3" borderId="12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  <xf numFmtId="4" fontId="10" fillId="4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49" fontId="12" fillId="4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9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4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/>
    </xf>
    <xf numFmtId="2" fontId="10" fillId="4" borderId="8" xfId="0" applyNumberFormat="1" applyFont="1" applyFill="1" applyBorder="1" applyAlignment="1">
      <alignment horizontal="center" vertical="center" wrapText="1"/>
    </xf>
    <xf numFmtId="2" fontId="14" fillId="4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4" fontId="18" fillId="4" borderId="8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4" borderId="15" xfId="0" applyFont="1" applyFill="1" applyBorder="1" applyAlignment="1">
      <alignment horizontal="center" vertical="top" wrapText="1"/>
    </xf>
    <xf numFmtId="0" fontId="20" fillId="0" borderId="0" xfId="0" applyFont="1" applyAlignment="1">
      <alignment vertical="center" wrapText="1"/>
    </xf>
    <xf numFmtId="8" fontId="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9" fontId="15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4" fontId="23" fillId="2" borderId="2" xfId="0" applyNumberFormat="1" applyFont="1" applyFill="1" applyBorder="1" applyAlignment="1">
      <alignment horizontal="center" vertical="center" wrapText="1"/>
    </xf>
    <xf numFmtId="4" fontId="23" fillId="2" borderId="17" xfId="0" applyNumberFormat="1" applyFont="1" applyFill="1" applyBorder="1" applyAlignment="1">
      <alignment horizontal="center" vertical="center" wrapText="1"/>
    </xf>
    <xf numFmtId="4" fontId="24" fillId="3" borderId="2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49" fontId="7" fillId="4" borderId="8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9" fontId="10" fillId="4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8" fillId="0" borderId="2" xfId="0" applyFont="1" applyBorder="1" applyAlignment="1">
      <alignment horizontal="justify" vertical="center"/>
    </xf>
    <xf numFmtId="0" fontId="3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49" fontId="29" fillId="5" borderId="0" xfId="0" applyNumberFormat="1" applyFont="1" applyFill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left" vertical="center" wrapText="1"/>
    </xf>
    <xf numFmtId="0" fontId="10" fillId="6" borderId="26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4" fontId="10" fillId="6" borderId="27" xfId="0" applyNumberFormat="1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top" wrapText="1"/>
    </xf>
    <xf numFmtId="0" fontId="10" fillId="4" borderId="20" xfId="0" applyFont="1" applyFill="1" applyBorder="1" applyAlignment="1">
      <alignment horizontal="center" vertical="top" wrapText="1"/>
    </xf>
    <xf numFmtId="0" fontId="10" fillId="4" borderId="20" xfId="0" applyFont="1" applyFill="1" applyBorder="1" applyAlignment="1">
      <alignment horizontal="center" vertical="center" wrapText="1"/>
    </xf>
    <xf numFmtId="49" fontId="10" fillId="4" borderId="2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0" fillId="4" borderId="12" xfId="0" applyNumberFormat="1" applyFont="1" applyFill="1" applyBorder="1" applyAlignment="1">
      <alignment horizontal="center" vertical="center"/>
    </xf>
    <xf numFmtId="0" fontId="8" fillId="6" borderId="1" xfId="0" applyFont="1" applyFill="1" applyBorder="1"/>
    <xf numFmtId="0" fontId="8" fillId="6" borderId="2" xfId="0" applyFont="1" applyFill="1" applyBorder="1" applyAlignment="1">
      <alignment wrapText="1"/>
    </xf>
    <xf numFmtId="164" fontId="8" fillId="6" borderId="2" xfId="0" applyNumberFormat="1" applyFont="1" applyFill="1" applyBorder="1" applyAlignment="1">
      <alignment horizontal="center" vertical="center"/>
    </xf>
    <xf numFmtId="164" fontId="8" fillId="6" borderId="12" xfId="0" applyNumberFormat="1" applyFont="1" applyFill="1" applyBorder="1" applyAlignment="1">
      <alignment horizontal="center" vertical="center"/>
    </xf>
    <xf numFmtId="0" fontId="29" fillId="4" borderId="3" xfId="0" applyFont="1" applyFill="1" applyBorder="1" applyAlignment="1">
      <alignment horizontal="center" vertical="center" wrapText="1"/>
    </xf>
    <xf numFmtId="0" fontId="29" fillId="4" borderId="5" xfId="0" applyFont="1" applyFill="1" applyBorder="1" applyAlignment="1">
      <alignment vertical="center" wrapText="1"/>
    </xf>
    <xf numFmtId="164" fontId="29" fillId="4" borderId="5" xfId="0" applyNumberFormat="1" applyFont="1" applyFill="1" applyBorder="1" applyAlignment="1">
      <alignment horizontal="center" vertical="center" wrapText="1"/>
    </xf>
    <xf numFmtId="164" fontId="29" fillId="4" borderId="14" xfId="0" applyNumberFormat="1" applyFont="1" applyFill="1" applyBorder="1" applyAlignment="1">
      <alignment horizontal="center" vertical="center"/>
    </xf>
    <xf numFmtId="0" fontId="30" fillId="5" borderId="0" xfId="0" applyFont="1" applyFill="1" applyAlignment="1">
      <alignment horizontal="center" vertical="center"/>
    </xf>
    <xf numFmtId="49" fontId="30" fillId="5" borderId="0" xfId="0" applyNumberFormat="1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/>
    <xf numFmtId="0" fontId="9" fillId="6" borderId="0" xfId="0" applyFont="1" applyFill="1" applyAlignment="1">
      <alignment horizontal="left" vertical="center"/>
    </xf>
    <xf numFmtId="49" fontId="30" fillId="6" borderId="0" xfId="0" applyNumberFormat="1" applyFont="1" applyFill="1" applyAlignment="1">
      <alignment horizontal="center" vertical="center"/>
    </xf>
    <xf numFmtId="49" fontId="9" fillId="6" borderId="0" xfId="0" applyNumberFormat="1" applyFont="1" applyFill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1" fillId="7" borderId="15" xfId="0" applyFont="1" applyFill="1" applyBorder="1"/>
    <xf numFmtId="0" fontId="11" fillId="7" borderId="8" xfId="0" applyFont="1" applyFill="1" applyBorder="1"/>
    <xf numFmtId="164" fontId="11" fillId="7" borderId="8" xfId="0" applyNumberFormat="1" applyFont="1" applyFill="1" applyBorder="1" applyAlignment="1">
      <alignment horizontal="center" vertical="center"/>
    </xf>
    <xf numFmtId="164" fontId="11" fillId="7" borderId="10" xfId="0" applyNumberFormat="1" applyFont="1" applyFill="1" applyBorder="1" applyAlignment="1">
      <alignment horizontal="center" vertical="center"/>
    </xf>
    <xf numFmtId="0" fontId="30" fillId="5" borderId="0" xfId="0" applyFont="1" applyFill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workbookViewId="0"/>
  </sheetViews>
  <sheetFormatPr defaultColWidth="9.140625" defaultRowHeight="15"/>
  <cols>
    <col min="1" max="1" width="10.7109375" style="6" customWidth="1"/>
    <col min="2" max="2" width="42.7109375" style="6" customWidth="1"/>
    <col min="3" max="3" width="19.5703125" style="7" customWidth="1"/>
    <col min="4" max="4" width="20.7109375" style="7" customWidth="1"/>
    <col min="5" max="5" width="27" style="7" customWidth="1"/>
    <col min="6" max="6" width="9.140625" style="6"/>
    <col min="7" max="7" width="11.42578125" style="6" bestFit="1" customWidth="1"/>
    <col min="8" max="16384" width="9.140625" style="6"/>
  </cols>
  <sheetData>
    <row r="1" spans="1:5" ht="18.75">
      <c r="B1" s="15" t="s">
        <v>0</v>
      </c>
    </row>
    <row r="2" spans="1:5" s="168" customFormat="1" ht="21">
      <c r="A2" s="165" t="s">
        <v>1</v>
      </c>
      <c r="B2" s="177" t="s">
        <v>2</v>
      </c>
      <c r="C2" s="166"/>
      <c r="D2" s="165"/>
      <c r="E2" s="167"/>
    </row>
    <row r="3" spans="1:5">
      <c r="A3" s="7" t="s">
        <v>3</v>
      </c>
      <c r="B3" s="76" t="s">
        <v>4</v>
      </c>
      <c r="C3" s="8"/>
    </row>
    <row r="4" spans="1:5">
      <c r="A4" s="7" t="s">
        <v>5</v>
      </c>
      <c r="B4" s="76" t="s">
        <v>6</v>
      </c>
      <c r="C4" s="8"/>
    </row>
    <row r="5" spans="1:5">
      <c r="A5" s="7"/>
      <c r="B5" s="8"/>
      <c r="C5" s="8"/>
    </row>
    <row r="6" spans="1:5" s="12" customFormat="1">
      <c r="A6" s="9" t="s">
        <v>7</v>
      </c>
      <c r="B6" s="10"/>
      <c r="C6" s="10"/>
      <c r="D6" s="11"/>
      <c r="E6" s="11"/>
    </row>
    <row r="7" spans="1:5" s="12" customFormat="1">
      <c r="A7" s="9" t="s">
        <v>8</v>
      </c>
      <c r="B7" s="10"/>
      <c r="C7" s="10"/>
      <c r="D7" s="11"/>
      <c r="E7" s="11"/>
    </row>
    <row r="8" spans="1:5" s="12" customFormat="1">
      <c r="A8" s="9" t="s">
        <v>9</v>
      </c>
      <c r="B8" s="10"/>
      <c r="C8" s="10"/>
      <c r="D8" s="11"/>
      <c r="E8" s="11"/>
    </row>
    <row r="9" spans="1:5" s="12" customFormat="1">
      <c r="A9" s="9"/>
      <c r="B9" s="10"/>
      <c r="C9" s="10"/>
      <c r="D9" s="11"/>
      <c r="E9" s="11"/>
    </row>
    <row r="10" spans="1:5" s="12" customFormat="1" ht="21">
      <c r="A10" s="169"/>
      <c r="B10" s="170" t="s">
        <v>10</v>
      </c>
      <c r="C10" s="171"/>
      <c r="D10" s="172"/>
      <c r="E10" s="172"/>
    </row>
    <row r="11" spans="1:5" ht="15.75" thickBot="1">
      <c r="A11" s="13"/>
    </row>
    <row r="12" spans="1:5" s="14" customFormat="1">
      <c r="A12" s="149" t="s">
        <v>11</v>
      </c>
      <c r="B12" s="150" t="s">
        <v>12</v>
      </c>
      <c r="C12" s="151" t="s">
        <v>13</v>
      </c>
      <c r="D12" s="151" t="s">
        <v>14</v>
      </c>
      <c r="E12" s="152" t="s">
        <v>15</v>
      </c>
    </row>
    <row r="13" spans="1:5">
      <c r="A13" s="119">
        <v>1</v>
      </c>
      <c r="B13" s="120" t="s">
        <v>16</v>
      </c>
      <c r="C13" s="121">
        <f>'Sumarizace SO 01 LBC 41'!$C$16</f>
        <v>0</v>
      </c>
      <c r="D13" s="121">
        <f>0.21*C13</f>
        <v>0</v>
      </c>
      <c r="E13" s="122">
        <f>C13+D13</f>
        <v>0</v>
      </c>
    </row>
    <row r="14" spans="1:5">
      <c r="A14" s="119">
        <v>2</v>
      </c>
      <c r="B14" s="120" t="s">
        <v>17</v>
      </c>
      <c r="C14" s="121">
        <f>'Sumarizace SO 02 LBK 41'!$C$16</f>
        <v>0</v>
      </c>
      <c r="D14" s="121">
        <f>0.21*C14</f>
        <v>0</v>
      </c>
      <c r="E14" s="122">
        <f>C14+D14</f>
        <v>0</v>
      </c>
    </row>
    <row r="15" spans="1:5" ht="16.5" thickBot="1">
      <c r="A15" s="161"/>
      <c r="B15" s="162" t="s">
        <v>18</v>
      </c>
      <c r="C15" s="163">
        <f>SUM(C13:C14)</f>
        <v>0</v>
      </c>
      <c r="D15" s="163">
        <f>SUM(D13:D14)</f>
        <v>0</v>
      </c>
      <c r="E15" s="164">
        <f>SUM(E13:E14)</f>
        <v>0</v>
      </c>
    </row>
    <row r="17" spans="1:5" s="12" customFormat="1" ht="21">
      <c r="A17" s="169"/>
      <c r="B17" s="170" t="s">
        <v>19</v>
      </c>
      <c r="C17" s="171"/>
      <c r="D17" s="172"/>
      <c r="E17" s="172"/>
    </row>
    <row r="18" spans="1:5" ht="15.75" thickBot="1">
      <c r="A18" s="13"/>
    </row>
    <row r="19" spans="1:5" s="14" customFormat="1">
      <c r="A19" s="149" t="s">
        <v>11</v>
      </c>
      <c r="B19" s="150" t="s">
        <v>12</v>
      </c>
      <c r="C19" s="151" t="s">
        <v>13</v>
      </c>
      <c r="D19" s="151" t="s">
        <v>14</v>
      </c>
      <c r="E19" s="152" t="s">
        <v>15</v>
      </c>
    </row>
    <row r="20" spans="1:5">
      <c r="A20" s="119">
        <v>1</v>
      </c>
      <c r="B20" s="120" t="s">
        <v>16</v>
      </c>
      <c r="C20" s="121">
        <f>'Sumarizace SO 01 LBC 41'!$C$22</f>
        <v>0</v>
      </c>
      <c r="D20" s="121">
        <f>0.21*C20</f>
        <v>0</v>
      </c>
      <c r="E20" s="122">
        <f>C20+D20</f>
        <v>0</v>
      </c>
    </row>
    <row r="21" spans="1:5">
      <c r="A21" s="119">
        <v>2</v>
      </c>
      <c r="B21" s="120" t="s">
        <v>17</v>
      </c>
      <c r="C21" s="121">
        <f>'Sumarizace SO 02 LBK 41'!$C$22</f>
        <v>0</v>
      </c>
      <c r="D21" s="121">
        <f>0.21*C21</f>
        <v>0</v>
      </c>
      <c r="E21" s="122">
        <f>C21+D21</f>
        <v>0</v>
      </c>
    </row>
    <row r="22" spans="1:5" ht="16.5" thickBot="1">
      <c r="A22" s="161"/>
      <c r="B22" s="162" t="s">
        <v>18</v>
      </c>
      <c r="C22" s="163">
        <f>SUM(C20:C21)</f>
        <v>0</v>
      </c>
      <c r="D22" s="163">
        <f>SUM(D20:D21)</f>
        <v>0</v>
      </c>
      <c r="E22" s="164">
        <f>SUM(E20:E21)</f>
        <v>0</v>
      </c>
    </row>
    <row r="23" spans="1:5" ht="15.75" thickBot="1"/>
    <row r="24" spans="1:5" ht="19.5" thickBot="1">
      <c r="A24" s="173"/>
      <c r="B24" s="174" t="s">
        <v>20</v>
      </c>
      <c r="C24" s="175">
        <f>C15+C22</f>
        <v>0</v>
      </c>
      <c r="D24" s="175">
        <f>D15+D22</f>
        <v>0</v>
      </c>
      <c r="E24" s="176">
        <f>E15+E22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6"/>
  <sheetViews>
    <sheetView zoomScaleNormal="100" workbookViewId="0"/>
  </sheetViews>
  <sheetFormatPr defaultColWidth="9.140625" defaultRowHeight="12.75"/>
  <cols>
    <col min="1" max="1" width="11.28515625" style="1" customWidth="1"/>
    <col min="2" max="2" width="36.85546875" style="1" customWidth="1"/>
    <col min="3" max="3" width="19.28515625" style="2" customWidth="1"/>
    <col min="4" max="4" width="12" style="2" customWidth="1"/>
    <col min="5" max="5" width="12.7109375" style="2" customWidth="1"/>
    <col min="6" max="6" width="12.42578125" style="2" customWidth="1"/>
    <col min="7" max="7" width="17" style="2" customWidth="1"/>
    <col min="8" max="16384" width="9.140625" style="1"/>
  </cols>
  <sheetData>
    <row r="1" spans="1:7" ht="18.75">
      <c r="B1" s="15" t="s">
        <v>30</v>
      </c>
    </row>
    <row r="2" spans="1:7" s="6" customFormat="1" ht="15">
      <c r="A2" s="7" t="s">
        <v>1</v>
      </c>
      <c r="B2" s="76" t="s">
        <v>2</v>
      </c>
      <c r="C2" s="8"/>
      <c r="D2" s="7"/>
      <c r="E2" s="7"/>
      <c r="F2" s="7"/>
      <c r="G2" s="7"/>
    </row>
    <row r="3" spans="1:7" s="6" customFormat="1" ht="15.75">
      <c r="A3" s="7" t="s">
        <v>3</v>
      </c>
      <c r="B3" s="136" t="s">
        <v>241</v>
      </c>
      <c r="C3" s="8"/>
      <c r="D3" s="7"/>
      <c r="E3" s="7"/>
      <c r="F3" s="7"/>
      <c r="G3" s="7"/>
    </row>
    <row r="4" spans="1:7" s="6" customFormat="1" ht="15">
      <c r="A4" s="7" t="s">
        <v>5</v>
      </c>
      <c r="B4" s="76" t="s">
        <v>6</v>
      </c>
      <c r="C4" s="8"/>
      <c r="D4" s="7"/>
      <c r="E4" s="7"/>
      <c r="F4" s="7"/>
      <c r="G4" s="7"/>
    </row>
    <row r="5" spans="1:7" ht="13.5" thickBot="1">
      <c r="A5" s="16"/>
    </row>
    <row r="6" spans="1:7" s="16" customFormat="1" ht="13.5" thickBot="1">
      <c r="A6" s="64" t="s">
        <v>31</v>
      </c>
      <c r="B6" s="37" t="s">
        <v>32</v>
      </c>
      <c r="C6" s="37" t="s">
        <v>33</v>
      </c>
      <c r="D6" s="37" t="s">
        <v>34</v>
      </c>
      <c r="E6" s="100" t="s">
        <v>35</v>
      </c>
      <c r="F6" s="101" t="s">
        <v>36</v>
      </c>
      <c r="G6" s="38" t="s">
        <v>37</v>
      </c>
    </row>
    <row r="7" spans="1:7" s="88" customFormat="1">
      <c r="A7" s="97"/>
      <c r="B7" s="103" t="s">
        <v>38</v>
      </c>
      <c r="C7" s="124"/>
      <c r="D7" s="98"/>
      <c r="E7" s="99"/>
      <c r="F7" s="125"/>
      <c r="G7" s="126"/>
    </row>
    <row r="8" spans="1:7" s="88" customFormat="1" ht="25.5">
      <c r="A8" s="5">
        <v>1</v>
      </c>
      <c r="B8" s="105" t="s">
        <v>39</v>
      </c>
      <c r="C8" s="20" t="s">
        <v>40</v>
      </c>
      <c r="D8" s="21" t="s">
        <v>242</v>
      </c>
      <c r="E8" s="127">
        <v>3</v>
      </c>
      <c r="F8" s="28">
        <v>0</v>
      </c>
      <c r="G8" s="23">
        <f t="shared" ref="G8:G22" si="0">E8*F8</f>
        <v>0</v>
      </c>
    </row>
    <row r="9" spans="1:7" s="88" customFormat="1" ht="25.5">
      <c r="A9" s="5">
        <v>2</v>
      </c>
      <c r="B9" s="105" t="s">
        <v>42</v>
      </c>
      <c r="C9" s="20" t="s">
        <v>40</v>
      </c>
      <c r="D9" s="21" t="s">
        <v>243</v>
      </c>
      <c r="E9" s="31">
        <v>5</v>
      </c>
      <c r="F9" s="28">
        <v>0</v>
      </c>
      <c r="G9" s="23">
        <f>E9*F9</f>
        <v>0</v>
      </c>
    </row>
    <row r="10" spans="1:7" s="88" customFormat="1" ht="25.5">
      <c r="A10" s="5">
        <v>3</v>
      </c>
      <c r="B10" s="105" t="s">
        <v>44</v>
      </c>
      <c r="C10" s="20" t="s">
        <v>40</v>
      </c>
      <c r="D10" s="21" t="s">
        <v>41</v>
      </c>
      <c r="E10" s="31">
        <v>6</v>
      </c>
      <c r="F10" s="28">
        <v>0</v>
      </c>
      <c r="G10" s="23">
        <f t="shared" si="0"/>
        <v>0</v>
      </c>
    </row>
    <row r="11" spans="1:7" s="88" customFormat="1">
      <c r="A11" s="97"/>
      <c r="B11" s="103" t="s">
        <v>46</v>
      </c>
      <c r="C11" s="124"/>
      <c r="D11" s="98"/>
      <c r="E11" s="99"/>
      <c r="F11" s="125"/>
      <c r="G11" s="26"/>
    </row>
    <row r="12" spans="1:7" s="88" customFormat="1" ht="25.5">
      <c r="A12" s="5">
        <v>4</v>
      </c>
      <c r="B12" s="105" t="s">
        <v>39</v>
      </c>
      <c r="C12" s="20" t="s">
        <v>47</v>
      </c>
      <c r="D12" s="21" t="s">
        <v>244</v>
      </c>
      <c r="E12" s="22">
        <v>12</v>
      </c>
      <c r="F12" s="28">
        <v>0</v>
      </c>
      <c r="G12" s="23">
        <f t="shared" si="0"/>
        <v>0</v>
      </c>
    </row>
    <row r="13" spans="1:7" s="88" customFormat="1" ht="25.5">
      <c r="A13" s="5">
        <v>5</v>
      </c>
      <c r="B13" s="105" t="s">
        <v>245</v>
      </c>
      <c r="C13" s="20" t="s">
        <v>47</v>
      </c>
      <c r="D13" s="21" t="s">
        <v>246</v>
      </c>
      <c r="E13" s="22">
        <v>24</v>
      </c>
      <c r="F13" s="28">
        <v>0</v>
      </c>
      <c r="G13" s="23">
        <f t="shared" si="0"/>
        <v>0</v>
      </c>
    </row>
    <row r="14" spans="1:7" s="88" customFormat="1" ht="25.5">
      <c r="A14" s="5">
        <v>6</v>
      </c>
      <c r="B14" s="105" t="s">
        <v>49</v>
      </c>
      <c r="C14" s="20" t="s">
        <v>47</v>
      </c>
      <c r="D14" s="21" t="s">
        <v>247</v>
      </c>
      <c r="E14" s="22">
        <v>36</v>
      </c>
      <c r="F14" s="28">
        <v>0</v>
      </c>
      <c r="G14" s="23">
        <f t="shared" si="0"/>
        <v>0</v>
      </c>
    </row>
    <row r="15" spans="1:7" s="88" customFormat="1" ht="25.5">
      <c r="A15" s="5">
        <v>7</v>
      </c>
      <c r="B15" s="105" t="s">
        <v>44</v>
      </c>
      <c r="C15" s="20" t="s">
        <v>47</v>
      </c>
      <c r="D15" s="21" t="s">
        <v>246</v>
      </c>
      <c r="E15" s="22">
        <v>24</v>
      </c>
      <c r="F15" s="28">
        <v>0</v>
      </c>
      <c r="G15" s="23">
        <f t="shared" si="0"/>
        <v>0</v>
      </c>
    </row>
    <row r="16" spans="1:7" s="88" customFormat="1">
      <c r="A16" s="89"/>
      <c r="B16" s="104" t="s">
        <v>52</v>
      </c>
      <c r="C16" s="24"/>
      <c r="D16" s="17"/>
      <c r="E16" s="18"/>
      <c r="F16" s="25"/>
      <c r="G16" s="26"/>
    </row>
    <row r="17" spans="1:7" s="88" customFormat="1">
      <c r="A17" s="90">
        <v>8</v>
      </c>
      <c r="B17" s="106" t="s">
        <v>56</v>
      </c>
      <c r="C17" s="29" t="s">
        <v>54</v>
      </c>
      <c r="D17" s="21" t="s">
        <v>248</v>
      </c>
      <c r="E17" s="22">
        <v>180</v>
      </c>
      <c r="F17" s="28">
        <v>0</v>
      </c>
      <c r="G17" s="23">
        <f t="shared" si="0"/>
        <v>0</v>
      </c>
    </row>
    <row r="18" spans="1:7" s="88" customFormat="1">
      <c r="A18" s="90">
        <v>9</v>
      </c>
      <c r="B18" s="106" t="s">
        <v>249</v>
      </c>
      <c r="C18" s="128" t="s">
        <v>54</v>
      </c>
      <c r="D18" s="21" t="s">
        <v>250</v>
      </c>
      <c r="E18" s="22">
        <v>120</v>
      </c>
      <c r="F18" s="28">
        <v>0</v>
      </c>
      <c r="G18" s="23">
        <f t="shared" si="0"/>
        <v>0</v>
      </c>
    </row>
    <row r="19" spans="1:7" s="88" customFormat="1">
      <c r="A19" s="90">
        <v>10</v>
      </c>
      <c r="B19" s="129" t="s">
        <v>58</v>
      </c>
      <c r="C19" s="29" t="s">
        <v>54</v>
      </c>
      <c r="D19" s="21" t="s">
        <v>251</v>
      </c>
      <c r="E19" s="22">
        <v>216</v>
      </c>
      <c r="F19" s="28">
        <v>0</v>
      </c>
      <c r="G19" s="23">
        <f t="shared" si="0"/>
        <v>0</v>
      </c>
    </row>
    <row r="20" spans="1:7" s="88" customFormat="1">
      <c r="A20" s="90">
        <v>11</v>
      </c>
      <c r="B20" s="105" t="s">
        <v>60</v>
      </c>
      <c r="C20" s="20" t="s">
        <v>54</v>
      </c>
      <c r="D20" s="21" t="s">
        <v>252</v>
      </c>
      <c r="E20" s="22">
        <v>96</v>
      </c>
      <c r="F20" s="28">
        <v>0</v>
      </c>
      <c r="G20" s="23">
        <f t="shared" si="0"/>
        <v>0</v>
      </c>
    </row>
    <row r="21" spans="1:7" s="88" customFormat="1">
      <c r="A21" s="90">
        <v>12</v>
      </c>
      <c r="B21" s="105" t="s">
        <v>62</v>
      </c>
      <c r="C21" s="20" t="s">
        <v>54</v>
      </c>
      <c r="D21" s="21" t="s">
        <v>253</v>
      </c>
      <c r="E21" s="22">
        <v>108</v>
      </c>
      <c r="F21" s="28">
        <v>0</v>
      </c>
      <c r="G21" s="23">
        <f t="shared" si="0"/>
        <v>0</v>
      </c>
    </row>
    <row r="22" spans="1:7" s="88" customFormat="1" ht="13.5" thickBot="1">
      <c r="A22" s="91">
        <v>13</v>
      </c>
      <c r="B22" s="107" t="s">
        <v>64</v>
      </c>
      <c r="C22" s="30" t="s">
        <v>54</v>
      </c>
      <c r="D22" s="21" t="s">
        <v>254</v>
      </c>
      <c r="E22" s="22">
        <v>120</v>
      </c>
      <c r="F22" s="28">
        <v>0</v>
      </c>
      <c r="G22" s="23">
        <f t="shared" si="0"/>
        <v>0</v>
      </c>
    </row>
    <row r="23" spans="1:7" s="88" customFormat="1">
      <c r="A23" s="89"/>
      <c r="B23" s="104" t="s">
        <v>66</v>
      </c>
      <c r="C23" s="24"/>
      <c r="D23" s="17"/>
      <c r="E23" s="17"/>
      <c r="F23" s="17"/>
      <c r="G23" s="26"/>
    </row>
    <row r="24" spans="1:7" s="88" customFormat="1" ht="13.5" thickBot="1">
      <c r="A24" s="5">
        <v>14</v>
      </c>
      <c r="B24" s="105" t="s">
        <v>66</v>
      </c>
      <c r="C24" s="20"/>
      <c r="D24" s="21"/>
      <c r="E24" s="22">
        <v>1</v>
      </c>
      <c r="F24" s="28">
        <v>0</v>
      </c>
      <c r="G24" s="23">
        <f>E24*F24</f>
        <v>0</v>
      </c>
    </row>
    <row r="25" spans="1:7" s="93" customFormat="1" ht="15.75" thickBot="1">
      <c r="A25" s="66"/>
      <c r="B25" s="67" t="s">
        <v>67</v>
      </c>
      <c r="C25" s="86"/>
      <c r="D25" s="86"/>
      <c r="E25" s="108"/>
      <c r="F25" s="109"/>
      <c r="G25" s="49">
        <f>SUM(G7:G24)</f>
        <v>0</v>
      </c>
    </row>
    <row r="26" spans="1:7">
      <c r="E26" s="32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7"/>
  <sheetViews>
    <sheetView zoomScaleNormal="100" workbookViewId="0"/>
  </sheetViews>
  <sheetFormatPr defaultColWidth="9.140625" defaultRowHeight="12.75"/>
  <cols>
    <col min="1" max="1" width="8.85546875" style="77" customWidth="1"/>
    <col min="2" max="2" width="58.42578125" style="1" customWidth="1"/>
    <col min="3" max="3" width="10.5703125" style="2" customWidth="1"/>
    <col min="4" max="4" width="13.5703125" style="2" customWidth="1"/>
    <col min="5" max="5" width="12.7109375" style="2" customWidth="1"/>
    <col min="6" max="6" width="12.42578125" style="70" customWidth="1"/>
    <col min="7" max="7" width="17" style="2" customWidth="1"/>
    <col min="8" max="16384" width="9.140625" style="1"/>
  </cols>
  <sheetData>
    <row r="1" spans="1:7" ht="18.75">
      <c r="B1" s="15" t="s">
        <v>68</v>
      </c>
    </row>
    <row r="2" spans="1:7" s="6" customFormat="1" ht="15">
      <c r="A2" s="7" t="s">
        <v>1</v>
      </c>
      <c r="B2" s="76" t="s">
        <v>2</v>
      </c>
      <c r="C2" s="7"/>
      <c r="D2" s="7"/>
      <c r="E2" s="7"/>
      <c r="F2" s="71"/>
      <c r="G2" s="7"/>
    </row>
    <row r="3" spans="1:7" s="6" customFormat="1" ht="15.75">
      <c r="A3" s="7" t="s">
        <v>3</v>
      </c>
      <c r="B3" s="136" t="s">
        <v>241</v>
      </c>
      <c r="C3" s="7"/>
      <c r="D3" s="7"/>
      <c r="E3" s="7"/>
      <c r="F3" s="71"/>
      <c r="G3" s="7"/>
    </row>
    <row r="4" spans="1:7" s="6" customFormat="1" ht="15">
      <c r="A4" s="7" t="s">
        <v>5</v>
      </c>
      <c r="B4" s="76" t="s">
        <v>6</v>
      </c>
      <c r="C4" s="7"/>
      <c r="D4" s="7"/>
      <c r="E4" s="7"/>
      <c r="F4" s="71"/>
      <c r="G4" s="7"/>
    </row>
    <row r="5" spans="1:7" s="3" customFormat="1" thickBot="1">
      <c r="A5" s="80"/>
      <c r="C5" s="4"/>
      <c r="D5" s="4"/>
      <c r="E5" s="4"/>
      <c r="F5" s="72"/>
      <c r="G5" s="4"/>
    </row>
    <row r="6" spans="1:7" ht="13.5" thickBot="1">
      <c r="A6" s="81" t="s">
        <v>31</v>
      </c>
      <c r="B6" s="35" t="s">
        <v>69</v>
      </c>
      <c r="C6" s="36" t="s">
        <v>70</v>
      </c>
      <c r="D6" s="36" t="s">
        <v>34</v>
      </c>
      <c r="E6" s="37" t="s">
        <v>71</v>
      </c>
      <c r="F6" s="37" t="s">
        <v>72</v>
      </c>
      <c r="G6" s="38" t="s">
        <v>37</v>
      </c>
    </row>
    <row r="7" spans="1:7">
      <c r="A7" s="89"/>
      <c r="B7" s="110" t="s">
        <v>73</v>
      </c>
      <c r="C7" s="39"/>
      <c r="D7" s="39"/>
      <c r="E7" s="40"/>
      <c r="F7" s="73"/>
      <c r="G7" s="19"/>
    </row>
    <row r="8" spans="1:7" ht="25.5">
      <c r="A8" s="5">
        <v>1</v>
      </c>
      <c r="B8" s="92" t="s">
        <v>74</v>
      </c>
      <c r="C8" s="27" t="s">
        <v>75</v>
      </c>
      <c r="D8" s="41" t="s">
        <v>255</v>
      </c>
      <c r="E8" s="31">
        <v>38</v>
      </c>
      <c r="F8" s="117">
        <v>0</v>
      </c>
      <c r="G8" s="23">
        <f t="shared" ref="G8" si="0">E8*F8</f>
        <v>0</v>
      </c>
    </row>
    <row r="9" spans="1:7" ht="27.75">
      <c r="A9" s="5">
        <v>2</v>
      </c>
      <c r="B9" s="92" t="s">
        <v>77</v>
      </c>
      <c r="C9" s="27" t="s">
        <v>78</v>
      </c>
      <c r="D9" s="41" t="s">
        <v>256</v>
      </c>
      <c r="E9" s="31">
        <v>48.01</v>
      </c>
      <c r="F9" s="117">
        <v>0</v>
      </c>
      <c r="G9" s="23">
        <f t="shared" ref="G9:G31" si="1">E9*F9</f>
        <v>0</v>
      </c>
    </row>
    <row r="10" spans="1:7">
      <c r="A10" s="89"/>
      <c r="B10" s="110" t="s">
        <v>80</v>
      </c>
      <c r="C10" s="39"/>
      <c r="D10" s="42"/>
      <c r="E10" s="40"/>
      <c r="F10" s="40"/>
      <c r="G10" s="43"/>
    </row>
    <row r="11" spans="1:7" ht="27.75">
      <c r="A11" s="5">
        <v>3</v>
      </c>
      <c r="B11" s="92" t="s">
        <v>81</v>
      </c>
      <c r="C11" s="27" t="s">
        <v>82</v>
      </c>
      <c r="D11" s="41" t="s">
        <v>257</v>
      </c>
      <c r="E11" s="31">
        <v>126.75</v>
      </c>
      <c r="F11" s="117">
        <v>0</v>
      </c>
      <c r="G11" s="23">
        <f t="shared" si="1"/>
        <v>0</v>
      </c>
    </row>
    <row r="12" spans="1:7">
      <c r="A12" s="89"/>
      <c r="B12" s="110" t="s">
        <v>84</v>
      </c>
      <c r="C12" s="39"/>
      <c r="D12" s="42"/>
      <c r="E12" s="40"/>
      <c r="F12" s="40"/>
      <c r="G12" s="43"/>
    </row>
    <row r="13" spans="1:7">
      <c r="A13" s="5">
        <v>4</v>
      </c>
      <c r="B13" s="102" t="s">
        <v>85</v>
      </c>
      <c r="C13" s="27" t="s">
        <v>82</v>
      </c>
      <c r="D13" s="41" t="s">
        <v>258</v>
      </c>
      <c r="E13" s="31">
        <v>4.2</v>
      </c>
      <c r="F13" s="28">
        <v>0</v>
      </c>
      <c r="G13" s="23">
        <f t="shared" ref="G13" si="2">E13*F13</f>
        <v>0</v>
      </c>
    </row>
    <row r="14" spans="1:7">
      <c r="A14" s="5">
        <v>5</v>
      </c>
      <c r="B14" s="102" t="s">
        <v>87</v>
      </c>
      <c r="C14" s="27" t="s">
        <v>82</v>
      </c>
      <c r="D14" s="41" t="s">
        <v>259</v>
      </c>
      <c r="E14" s="31">
        <v>0.56000000000000005</v>
      </c>
      <c r="F14" s="44">
        <v>0</v>
      </c>
      <c r="G14" s="23">
        <f t="shared" si="1"/>
        <v>0</v>
      </c>
    </row>
    <row r="15" spans="1:7" ht="25.5">
      <c r="A15" s="5">
        <v>6</v>
      </c>
      <c r="B15" s="92" t="s">
        <v>89</v>
      </c>
      <c r="C15" s="27" t="s">
        <v>75</v>
      </c>
      <c r="D15" s="41" t="s">
        <v>260</v>
      </c>
      <c r="E15" s="31">
        <v>42</v>
      </c>
      <c r="F15" s="44">
        <v>0</v>
      </c>
      <c r="G15" s="23">
        <f t="shared" si="1"/>
        <v>0</v>
      </c>
    </row>
    <row r="16" spans="1:7">
      <c r="A16" s="5">
        <v>7</v>
      </c>
      <c r="B16" s="102" t="s">
        <v>91</v>
      </c>
      <c r="C16" s="27" t="s">
        <v>75</v>
      </c>
      <c r="D16" s="41" t="s">
        <v>260</v>
      </c>
      <c r="E16" s="31">
        <v>42</v>
      </c>
      <c r="F16" s="44">
        <v>0</v>
      </c>
      <c r="G16" s="23">
        <f t="shared" si="1"/>
        <v>0</v>
      </c>
    </row>
    <row r="17" spans="1:7">
      <c r="A17" s="5">
        <v>8</v>
      </c>
      <c r="B17" s="102" t="s">
        <v>92</v>
      </c>
      <c r="C17" s="27" t="s">
        <v>93</v>
      </c>
      <c r="D17" s="41" t="s">
        <v>261</v>
      </c>
      <c r="E17" s="31">
        <v>25.2</v>
      </c>
      <c r="F17" s="44">
        <v>0</v>
      </c>
      <c r="G17" s="23">
        <f t="shared" si="1"/>
        <v>0</v>
      </c>
    </row>
    <row r="18" spans="1:7" ht="25.5">
      <c r="A18" s="5">
        <v>9</v>
      </c>
      <c r="B18" s="102" t="s">
        <v>95</v>
      </c>
      <c r="C18" s="27" t="s">
        <v>96</v>
      </c>
      <c r="D18" s="41" t="s">
        <v>262</v>
      </c>
      <c r="E18" s="31">
        <v>14.7</v>
      </c>
      <c r="F18" s="44">
        <v>0</v>
      </c>
      <c r="G18" s="23">
        <f t="shared" si="1"/>
        <v>0</v>
      </c>
    </row>
    <row r="19" spans="1:7" ht="25.5">
      <c r="A19" s="5">
        <v>10</v>
      </c>
      <c r="B19" s="92" t="s">
        <v>98</v>
      </c>
      <c r="C19" s="27" t="s">
        <v>93</v>
      </c>
      <c r="D19" s="41" t="s">
        <v>263</v>
      </c>
      <c r="E19" s="31">
        <v>35</v>
      </c>
      <c r="F19" s="44">
        <v>0</v>
      </c>
      <c r="G19" s="23">
        <f t="shared" si="1"/>
        <v>0</v>
      </c>
    </row>
    <row r="20" spans="1:7">
      <c r="A20" s="5">
        <v>11</v>
      </c>
      <c r="B20" s="102" t="s">
        <v>100</v>
      </c>
      <c r="C20" s="27" t="s">
        <v>82</v>
      </c>
      <c r="D20" s="41" t="s">
        <v>264</v>
      </c>
      <c r="E20" s="31">
        <v>8.4000000000000005E-2</v>
      </c>
      <c r="F20" s="44">
        <v>0</v>
      </c>
      <c r="G20" s="23">
        <f t="shared" si="1"/>
        <v>0</v>
      </c>
    </row>
    <row r="21" spans="1:7" ht="15">
      <c r="A21" s="5">
        <v>12</v>
      </c>
      <c r="B21" s="102" t="s">
        <v>102</v>
      </c>
      <c r="C21" s="27" t="s">
        <v>103</v>
      </c>
      <c r="D21" s="41" t="s">
        <v>265</v>
      </c>
      <c r="E21" s="31">
        <v>1.1200000000000001</v>
      </c>
      <c r="F21" s="44">
        <v>0</v>
      </c>
      <c r="G21" s="23">
        <f>E21*F21</f>
        <v>0</v>
      </c>
    </row>
    <row r="22" spans="1:7">
      <c r="A22" s="5">
        <v>13</v>
      </c>
      <c r="B22" s="102" t="s">
        <v>105</v>
      </c>
      <c r="C22" s="27" t="s">
        <v>78</v>
      </c>
      <c r="D22" s="41" t="s">
        <v>266</v>
      </c>
      <c r="E22" s="47">
        <v>2800</v>
      </c>
      <c r="F22" s="44">
        <v>0</v>
      </c>
      <c r="G22" s="23">
        <f>E22*F22</f>
        <v>0</v>
      </c>
    </row>
    <row r="23" spans="1:7">
      <c r="A23" s="89"/>
      <c r="B23" s="110" t="s">
        <v>107</v>
      </c>
      <c r="C23" s="39"/>
      <c r="D23" s="42"/>
      <c r="E23" s="40"/>
      <c r="F23" s="40"/>
      <c r="G23" s="43"/>
    </row>
    <row r="24" spans="1:7">
      <c r="A24" s="5">
        <v>14</v>
      </c>
      <c r="B24" s="102" t="s">
        <v>108</v>
      </c>
      <c r="C24" s="27" t="s">
        <v>82</v>
      </c>
      <c r="D24" s="41" t="s">
        <v>267</v>
      </c>
      <c r="E24" s="31">
        <v>9.6</v>
      </c>
      <c r="F24" s="28">
        <v>0</v>
      </c>
      <c r="G24" s="23">
        <f t="shared" ref="G24:G26" si="3">E24*F24</f>
        <v>0</v>
      </c>
    </row>
    <row r="25" spans="1:7">
      <c r="A25" s="5">
        <v>15</v>
      </c>
      <c r="B25" s="102" t="s">
        <v>110</v>
      </c>
      <c r="C25" s="27" t="s">
        <v>82</v>
      </c>
      <c r="D25" s="41" t="s">
        <v>268</v>
      </c>
      <c r="E25" s="31">
        <v>1.92</v>
      </c>
      <c r="F25" s="44">
        <v>0</v>
      </c>
      <c r="G25" s="23">
        <f t="shared" si="3"/>
        <v>0</v>
      </c>
    </row>
    <row r="26" spans="1:7" ht="25.5">
      <c r="A26" s="5">
        <v>16</v>
      </c>
      <c r="B26" s="92" t="s">
        <v>112</v>
      </c>
      <c r="C26" s="27" t="s">
        <v>75</v>
      </c>
      <c r="D26" s="41" t="s">
        <v>269</v>
      </c>
      <c r="E26" s="31">
        <v>96</v>
      </c>
      <c r="F26" s="44">
        <v>0</v>
      </c>
      <c r="G26" s="23">
        <f t="shared" si="3"/>
        <v>0</v>
      </c>
    </row>
    <row r="27" spans="1:7">
      <c r="A27" s="5">
        <v>17</v>
      </c>
      <c r="B27" s="102" t="s">
        <v>114</v>
      </c>
      <c r="C27" s="27" t="s">
        <v>78</v>
      </c>
      <c r="D27" s="41" t="s">
        <v>270</v>
      </c>
      <c r="E27" s="47">
        <v>1920</v>
      </c>
      <c r="F27" s="44">
        <v>0</v>
      </c>
      <c r="G27" s="23">
        <f>E27*F27</f>
        <v>0</v>
      </c>
    </row>
    <row r="28" spans="1:7">
      <c r="A28" s="89"/>
      <c r="B28" s="110" t="s">
        <v>116</v>
      </c>
      <c r="C28" s="39"/>
      <c r="D28" s="42"/>
      <c r="E28" s="40"/>
      <c r="F28" s="40"/>
      <c r="G28" s="43"/>
    </row>
    <row r="29" spans="1:7">
      <c r="A29" s="5">
        <v>18</v>
      </c>
      <c r="B29" s="102" t="s">
        <v>117</v>
      </c>
      <c r="C29" s="27" t="s">
        <v>82</v>
      </c>
      <c r="D29" s="41" t="s">
        <v>271</v>
      </c>
      <c r="E29" s="31">
        <v>16.8</v>
      </c>
      <c r="F29" s="28">
        <v>0</v>
      </c>
      <c r="G29" s="23">
        <f t="shared" ref="G29" si="4">E29*F29</f>
        <v>0</v>
      </c>
    </row>
    <row r="30" spans="1:7">
      <c r="A30" s="5">
        <v>19</v>
      </c>
      <c r="B30" s="92" t="s">
        <v>119</v>
      </c>
      <c r="C30" s="27" t="s">
        <v>75</v>
      </c>
      <c r="D30" s="41" t="s">
        <v>272</v>
      </c>
      <c r="E30" s="47">
        <v>840</v>
      </c>
      <c r="F30" s="28">
        <v>0</v>
      </c>
      <c r="G30" s="23">
        <f t="shared" si="1"/>
        <v>0</v>
      </c>
    </row>
    <row r="31" spans="1:7" ht="27.75">
      <c r="A31" s="5">
        <v>20</v>
      </c>
      <c r="B31" s="102" t="s">
        <v>121</v>
      </c>
      <c r="C31" s="27" t="s">
        <v>103</v>
      </c>
      <c r="D31" s="41" t="s">
        <v>273</v>
      </c>
      <c r="E31" s="31">
        <v>92.16</v>
      </c>
      <c r="F31" s="44">
        <v>0</v>
      </c>
      <c r="G31" s="23">
        <f t="shared" si="1"/>
        <v>0</v>
      </c>
    </row>
    <row r="32" spans="1:7">
      <c r="A32" s="5">
        <v>21</v>
      </c>
      <c r="B32" s="102" t="s">
        <v>123</v>
      </c>
      <c r="C32" s="27" t="s">
        <v>78</v>
      </c>
      <c r="D32" s="41" t="s">
        <v>274</v>
      </c>
      <c r="E32" s="47">
        <v>8400</v>
      </c>
      <c r="F32" s="44">
        <v>0</v>
      </c>
      <c r="G32" s="23">
        <f>E32*F32</f>
        <v>0</v>
      </c>
    </row>
    <row r="33" spans="1:7">
      <c r="A33" s="89"/>
      <c r="B33" s="110" t="s">
        <v>125</v>
      </c>
      <c r="C33" s="39"/>
      <c r="D33" s="42"/>
      <c r="E33" s="40"/>
      <c r="F33" s="40"/>
      <c r="G33" s="43"/>
    </row>
    <row r="34" spans="1:7" ht="25.5">
      <c r="A34" s="5">
        <v>22</v>
      </c>
      <c r="B34" s="92" t="s">
        <v>126</v>
      </c>
      <c r="C34" s="27" t="s">
        <v>75</v>
      </c>
      <c r="D34" s="41" t="s">
        <v>275</v>
      </c>
      <c r="E34" s="31">
        <v>404</v>
      </c>
      <c r="F34" s="44">
        <v>0</v>
      </c>
      <c r="G34" s="46">
        <f t="shared" ref="G34:G38" si="5">E34*F34</f>
        <v>0</v>
      </c>
    </row>
    <row r="35" spans="1:7">
      <c r="A35" s="5">
        <v>23</v>
      </c>
      <c r="B35" s="92" t="s">
        <v>128</v>
      </c>
      <c r="C35" s="27" t="s">
        <v>75</v>
      </c>
      <c r="D35" s="41" t="s">
        <v>276</v>
      </c>
      <c r="E35" s="31">
        <v>328</v>
      </c>
      <c r="F35" s="44">
        <v>0</v>
      </c>
      <c r="G35" s="46">
        <f t="shared" si="5"/>
        <v>0</v>
      </c>
    </row>
    <row r="36" spans="1:7" ht="25.5">
      <c r="A36" s="5">
        <v>24</v>
      </c>
      <c r="B36" s="92" t="s">
        <v>130</v>
      </c>
      <c r="C36" s="27" t="s">
        <v>93</v>
      </c>
      <c r="D36" s="41" t="s">
        <v>277</v>
      </c>
      <c r="E36" s="135">
        <v>1008</v>
      </c>
      <c r="F36" s="44">
        <v>0</v>
      </c>
      <c r="G36" s="46">
        <f t="shared" si="5"/>
        <v>0</v>
      </c>
    </row>
    <row r="37" spans="1:7">
      <c r="A37" s="5">
        <v>25</v>
      </c>
      <c r="B37" s="92" t="s">
        <v>132</v>
      </c>
      <c r="C37" s="27" t="s">
        <v>75</v>
      </c>
      <c r="D37" s="41" t="s">
        <v>278</v>
      </c>
      <c r="E37" s="31">
        <v>20</v>
      </c>
      <c r="F37" s="44">
        <v>0</v>
      </c>
      <c r="G37" s="46">
        <f t="shared" si="5"/>
        <v>0</v>
      </c>
    </row>
    <row r="38" spans="1:7">
      <c r="A38" s="5">
        <v>26</v>
      </c>
      <c r="B38" s="111" t="s">
        <v>134</v>
      </c>
      <c r="C38" s="45" t="s">
        <v>135</v>
      </c>
      <c r="D38" s="41" t="s">
        <v>279</v>
      </c>
      <c r="E38" s="31">
        <v>1</v>
      </c>
      <c r="F38" s="118">
        <v>0</v>
      </c>
      <c r="G38" s="46">
        <f t="shared" si="5"/>
        <v>0</v>
      </c>
    </row>
    <row r="39" spans="1:7">
      <c r="A39" s="133"/>
      <c r="B39" s="104" t="s">
        <v>136</v>
      </c>
      <c r="C39" s="134"/>
      <c r="D39" s="114"/>
      <c r="E39" s="115"/>
      <c r="F39" s="115"/>
      <c r="G39" s="26"/>
    </row>
    <row r="40" spans="1:7">
      <c r="A40" s="123">
        <v>27</v>
      </c>
      <c r="B40" s="54" t="s">
        <v>137</v>
      </c>
      <c r="C40" s="47" t="s">
        <v>75</v>
      </c>
      <c r="D40" s="55" t="s">
        <v>138</v>
      </c>
      <c r="E40" s="47">
        <v>1</v>
      </c>
      <c r="F40" s="44">
        <v>0</v>
      </c>
      <c r="G40" s="23">
        <f t="shared" ref="G40" si="6">E40*F40</f>
        <v>0</v>
      </c>
    </row>
    <row r="41" spans="1:7">
      <c r="A41" s="133"/>
      <c r="B41" s="104" t="s">
        <v>139</v>
      </c>
      <c r="C41" s="134"/>
      <c r="D41" s="114"/>
      <c r="E41" s="115"/>
      <c r="F41" s="115"/>
      <c r="G41" s="26"/>
    </row>
    <row r="42" spans="1:7" ht="13.5" thickBot="1">
      <c r="A42" s="137">
        <v>28</v>
      </c>
      <c r="B42" s="138" t="s">
        <v>140</v>
      </c>
      <c r="C42" s="139" t="s">
        <v>135</v>
      </c>
      <c r="D42" s="140">
        <v>1</v>
      </c>
      <c r="E42" s="139">
        <v>1</v>
      </c>
      <c r="F42" s="141">
        <v>0</v>
      </c>
      <c r="G42" s="142">
        <f>E42*F42</f>
        <v>0</v>
      </c>
    </row>
    <row r="43" spans="1:7" s="6" customFormat="1" ht="15.75" thickBot="1">
      <c r="A43" s="112"/>
      <c r="B43" s="113" t="s">
        <v>141</v>
      </c>
      <c r="C43" s="48"/>
      <c r="D43" s="48"/>
      <c r="E43" s="86"/>
      <c r="F43" s="74"/>
      <c r="G43" s="49">
        <f>SUM(G7:G42)</f>
        <v>0</v>
      </c>
    </row>
    <row r="44" spans="1:7" s="3" customFormat="1" ht="12">
      <c r="A44" s="79"/>
      <c r="B44" s="33"/>
      <c r="C44" s="34"/>
      <c r="D44" s="34"/>
      <c r="E44" s="34"/>
      <c r="F44" s="75"/>
      <c r="G44" s="4"/>
    </row>
    <row r="45" spans="1:7">
      <c r="A45" s="78"/>
      <c r="B45" s="3"/>
      <c r="C45" s="4"/>
      <c r="D45" s="4"/>
      <c r="E45" s="4"/>
      <c r="F45" s="72"/>
      <c r="G45" s="4"/>
    </row>
    <row r="46" spans="1:7">
      <c r="A46" s="78"/>
      <c r="B46" s="3"/>
      <c r="C46" s="4"/>
      <c r="D46" s="4"/>
      <c r="E46" s="4"/>
      <c r="F46" s="72"/>
      <c r="G46" s="4"/>
    </row>
    <row r="47" spans="1:7">
      <c r="A47" s="78"/>
      <c r="B47" s="3"/>
      <c r="C47" s="4"/>
      <c r="D47" s="4"/>
      <c r="E47" s="4"/>
      <c r="F47" s="72"/>
      <c r="G47" s="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  <ignoredErrors>
    <ignoredError sqref="D3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66"/>
  <sheetViews>
    <sheetView zoomScaleNormal="100" workbookViewId="0">
      <pane ySplit="6" topLeftCell="A7" activePane="bottomLeft" state="frozen"/>
      <selection pane="bottomLeft"/>
    </sheetView>
  </sheetViews>
  <sheetFormatPr defaultColWidth="9.140625" defaultRowHeight="12.75"/>
  <cols>
    <col min="1" max="1" width="12.28515625" style="2" customWidth="1"/>
    <col min="2" max="2" width="56.42578125" style="51" customWidth="1"/>
    <col min="3" max="3" width="10.5703125" style="2" customWidth="1"/>
    <col min="4" max="4" width="15" style="50" customWidth="1"/>
    <col min="5" max="5" width="10" style="2" customWidth="1"/>
    <col min="6" max="6" width="11.42578125" style="70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>
      <c r="B1" s="84" t="s">
        <v>142</v>
      </c>
    </row>
    <row r="2" spans="1:7" s="6" customFormat="1" ht="15">
      <c r="A2" s="7" t="s">
        <v>1</v>
      </c>
      <c r="B2" s="76" t="s">
        <v>2</v>
      </c>
      <c r="C2" s="7"/>
      <c r="D2" s="11"/>
      <c r="E2" s="7"/>
      <c r="F2" s="71"/>
      <c r="G2" s="7"/>
    </row>
    <row r="3" spans="1:7" s="6" customFormat="1" ht="15.75">
      <c r="A3" s="7" t="s">
        <v>3</v>
      </c>
      <c r="B3" s="136" t="s">
        <v>241</v>
      </c>
      <c r="C3" s="7"/>
      <c r="D3" s="11"/>
      <c r="E3" s="7"/>
      <c r="F3" s="71"/>
      <c r="G3" s="7"/>
    </row>
    <row r="4" spans="1:7" s="6" customFormat="1" ht="15">
      <c r="A4" s="7" t="s">
        <v>5</v>
      </c>
      <c r="B4" s="76" t="s">
        <v>6</v>
      </c>
      <c r="C4" s="7"/>
      <c r="D4" s="11"/>
      <c r="E4" s="7"/>
      <c r="F4" s="87"/>
      <c r="G4" s="62"/>
    </row>
    <row r="5" spans="1:7" ht="13.5" thickBot="1">
      <c r="A5" s="63"/>
    </row>
    <row r="6" spans="1:7" ht="13.5" thickBot="1">
      <c r="A6" s="64" t="s">
        <v>143</v>
      </c>
      <c r="B6" s="52" t="s">
        <v>144</v>
      </c>
      <c r="C6" s="36" t="s">
        <v>70</v>
      </c>
      <c r="D6" s="53" t="s">
        <v>34</v>
      </c>
      <c r="E6" s="37" t="s">
        <v>71</v>
      </c>
      <c r="F6" s="37" t="s">
        <v>72</v>
      </c>
      <c r="G6" s="38" t="s">
        <v>37</v>
      </c>
    </row>
    <row r="7" spans="1:7">
      <c r="A7" s="65"/>
      <c r="B7" s="59" t="s">
        <v>73</v>
      </c>
      <c r="C7" s="56"/>
      <c r="D7" s="57"/>
      <c r="E7" s="56"/>
      <c r="F7" s="94"/>
      <c r="G7" s="58"/>
    </row>
    <row r="8" spans="1:7" ht="25.5">
      <c r="A8" s="5" t="s">
        <v>145</v>
      </c>
      <c r="B8" s="54" t="s">
        <v>146</v>
      </c>
      <c r="C8" s="31" t="s">
        <v>75</v>
      </c>
      <c r="D8" s="55" t="s">
        <v>255</v>
      </c>
      <c r="E8" s="31">
        <v>38</v>
      </c>
      <c r="F8" s="44">
        <v>0</v>
      </c>
      <c r="G8" s="23">
        <f>E8*F8</f>
        <v>0</v>
      </c>
    </row>
    <row r="9" spans="1:7" ht="25.5">
      <c r="A9" s="5">
        <v>184813511</v>
      </c>
      <c r="B9" s="54" t="s">
        <v>147</v>
      </c>
      <c r="C9" s="31" t="s">
        <v>148</v>
      </c>
      <c r="D9" s="55" t="s">
        <v>280</v>
      </c>
      <c r="E9" s="47">
        <v>9602</v>
      </c>
      <c r="F9" s="44">
        <v>0</v>
      </c>
      <c r="G9" s="23">
        <f>E9*F9</f>
        <v>0</v>
      </c>
    </row>
    <row r="10" spans="1:7" ht="15">
      <c r="A10" s="5">
        <v>183403114</v>
      </c>
      <c r="B10" s="54" t="s">
        <v>150</v>
      </c>
      <c r="C10" s="31" t="s">
        <v>148</v>
      </c>
      <c r="D10" s="55" t="s">
        <v>280</v>
      </c>
      <c r="E10" s="47">
        <v>9602</v>
      </c>
      <c r="F10" s="44">
        <v>0</v>
      </c>
      <c r="G10" s="23">
        <f t="shared" ref="G10:G12" si="0">E10*F10</f>
        <v>0</v>
      </c>
    </row>
    <row r="11" spans="1:7" ht="15">
      <c r="A11" s="5">
        <v>183403153</v>
      </c>
      <c r="B11" s="54" t="s">
        <v>151</v>
      </c>
      <c r="C11" s="31" t="s">
        <v>148</v>
      </c>
      <c r="D11" s="55" t="s">
        <v>280</v>
      </c>
      <c r="E11" s="47">
        <v>9602</v>
      </c>
      <c r="F11" s="44">
        <v>0</v>
      </c>
      <c r="G11" s="23">
        <f t="shared" si="0"/>
        <v>0</v>
      </c>
    </row>
    <row r="12" spans="1:7" ht="15">
      <c r="A12" s="5">
        <v>183403161</v>
      </c>
      <c r="B12" s="54" t="s">
        <v>152</v>
      </c>
      <c r="C12" s="31" t="s">
        <v>148</v>
      </c>
      <c r="D12" s="55" t="s">
        <v>280</v>
      </c>
      <c r="E12" s="47">
        <v>9602</v>
      </c>
      <c r="F12" s="44">
        <v>0</v>
      </c>
      <c r="G12" s="23">
        <f t="shared" si="0"/>
        <v>0</v>
      </c>
    </row>
    <row r="13" spans="1:7">
      <c r="A13" s="65"/>
      <c r="B13" s="59" t="s">
        <v>80</v>
      </c>
      <c r="C13" s="56"/>
      <c r="D13" s="57"/>
      <c r="E13" s="56"/>
      <c r="F13" s="94"/>
      <c r="G13" s="58"/>
    </row>
    <row r="14" spans="1:7" ht="27.75">
      <c r="A14" s="5">
        <v>181451121</v>
      </c>
      <c r="B14" s="54" t="s">
        <v>153</v>
      </c>
      <c r="C14" s="31" t="s">
        <v>148</v>
      </c>
      <c r="D14" s="55" t="s">
        <v>281</v>
      </c>
      <c r="E14" s="47">
        <v>8450</v>
      </c>
      <c r="F14" s="44">
        <v>0</v>
      </c>
      <c r="G14" s="23">
        <f t="shared" ref="G14:G16" si="1">E14*F14</f>
        <v>0</v>
      </c>
    </row>
    <row r="15" spans="1:7" ht="15">
      <c r="A15" s="5">
        <v>183403161</v>
      </c>
      <c r="B15" s="54" t="s">
        <v>152</v>
      </c>
      <c r="C15" s="31" t="s">
        <v>148</v>
      </c>
      <c r="D15" s="55" t="s">
        <v>281</v>
      </c>
      <c r="E15" s="47">
        <v>8450</v>
      </c>
      <c r="F15" s="44">
        <v>0</v>
      </c>
      <c r="G15" s="23">
        <f t="shared" si="1"/>
        <v>0</v>
      </c>
    </row>
    <row r="16" spans="1:7" ht="27.75">
      <c r="A16" s="5" t="s">
        <v>155</v>
      </c>
      <c r="B16" s="54" t="s">
        <v>156</v>
      </c>
      <c r="C16" s="31" t="s">
        <v>148</v>
      </c>
      <c r="D16" s="55" t="s">
        <v>281</v>
      </c>
      <c r="E16" s="47">
        <v>8450</v>
      </c>
      <c r="F16" s="44">
        <v>0</v>
      </c>
      <c r="G16" s="23">
        <f t="shared" si="1"/>
        <v>0</v>
      </c>
    </row>
    <row r="17" spans="1:7">
      <c r="A17" s="65"/>
      <c r="B17" s="59" t="s">
        <v>84</v>
      </c>
      <c r="C17" s="56"/>
      <c r="D17" s="57"/>
      <c r="E17" s="56"/>
      <c r="F17" s="94"/>
      <c r="G17" s="58"/>
    </row>
    <row r="18" spans="1:7">
      <c r="A18" s="5">
        <v>119005153</v>
      </c>
      <c r="B18" s="54" t="s">
        <v>157</v>
      </c>
      <c r="C18" s="31" t="s">
        <v>75</v>
      </c>
      <c r="D18" s="55" t="s">
        <v>76</v>
      </c>
      <c r="E18" s="31">
        <v>14</v>
      </c>
      <c r="F18" s="116">
        <v>0</v>
      </c>
      <c r="G18" s="23">
        <f>E18*F18</f>
        <v>0</v>
      </c>
    </row>
    <row r="19" spans="1:7" ht="15">
      <c r="A19" s="5" t="s">
        <v>145</v>
      </c>
      <c r="B19" s="54" t="s">
        <v>159</v>
      </c>
      <c r="C19" s="31" t="s">
        <v>148</v>
      </c>
      <c r="D19" s="55" t="s">
        <v>282</v>
      </c>
      <c r="E19" s="31">
        <v>14</v>
      </c>
      <c r="F19" s="143">
        <v>0</v>
      </c>
      <c r="G19" s="23">
        <f>E19*F19</f>
        <v>0</v>
      </c>
    </row>
    <row r="20" spans="1:7" ht="27.75">
      <c r="A20" s="5">
        <v>183101115</v>
      </c>
      <c r="B20" s="54" t="s">
        <v>161</v>
      </c>
      <c r="C20" s="31" t="s">
        <v>75</v>
      </c>
      <c r="D20" s="55" t="s">
        <v>76</v>
      </c>
      <c r="E20" s="31">
        <v>14</v>
      </c>
      <c r="F20" s="44">
        <v>0</v>
      </c>
      <c r="G20" s="23">
        <f t="shared" ref="G20:G30" si="2">E20*F20</f>
        <v>0</v>
      </c>
    </row>
    <row r="21" spans="1:7" ht="25.5">
      <c r="A21" s="5">
        <v>184102114</v>
      </c>
      <c r="B21" s="54" t="s">
        <v>162</v>
      </c>
      <c r="C21" s="31" t="s">
        <v>75</v>
      </c>
      <c r="D21" s="55" t="s">
        <v>76</v>
      </c>
      <c r="E21" s="31">
        <v>14</v>
      </c>
      <c r="F21" s="44">
        <v>0</v>
      </c>
      <c r="G21" s="23">
        <f t="shared" si="2"/>
        <v>0</v>
      </c>
    </row>
    <row r="22" spans="1:7" ht="25.5">
      <c r="A22" s="5">
        <v>185802114</v>
      </c>
      <c r="B22" s="54" t="s">
        <v>163</v>
      </c>
      <c r="C22" s="31" t="s">
        <v>164</v>
      </c>
      <c r="D22" s="55" t="s">
        <v>283</v>
      </c>
      <c r="E22" s="31">
        <v>5.5999999999999995E-4</v>
      </c>
      <c r="F22" s="44">
        <v>0</v>
      </c>
      <c r="G22" s="23">
        <f t="shared" si="2"/>
        <v>0</v>
      </c>
    </row>
    <row r="23" spans="1:7" ht="25.5">
      <c r="A23" s="5">
        <v>185802114</v>
      </c>
      <c r="B23" s="54" t="s">
        <v>166</v>
      </c>
      <c r="C23" s="31" t="s">
        <v>164</v>
      </c>
      <c r="D23" s="55" t="s">
        <v>284</v>
      </c>
      <c r="E23" s="31">
        <v>4.1999999999999997E-3</v>
      </c>
      <c r="F23" s="44">
        <v>0</v>
      </c>
      <c r="G23" s="23">
        <f t="shared" si="2"/>
        <v>0</v>
      </c>
    </row>
    <row r="24" spans="1:7" ht="25.5">
      <c r="A24" s="5">
        <v>184215133</v>
      </c>
      <c r="B24" s="54" t="s">
        <v>168</v>
      </c>
      <c r="C24" s="31" t="s">
        <v>75</v>
      </c>
      <c r="D24" s="55" t="s">
        <v>76</v>
      </c>
      <c r="E24" s="31">
        <v>14</v>
      </c>
      <c r="F24" s="44">
        <v>0</v>
      </c>
      <c r="G24" s="23">
        <f t="shared" si="2"/>
        <v>0</v>
      </c>
    </row>
    <row r="25" spans="1:7" ht="15">
      <c r="A25" s="5">
        <v>184501121</v>
      </c>
      <c r="B25" s="54" t="s">
        <v>169</v>
      </c>
      <c r="C25" s="31" t="s">
        <v>148</v>
      </c>
      <c r="D25" s="55" t="s">
        <v>285</v>
      </c>
      <c r="E25" s="31">
        <v>14.7</v>
      </c>
      <c r="F25" s="44">
        <v>0</v>
      </c>
      <c r="G25" s="23">
        <f t="shared" si="2"/>
        <v>0</v>
      </c>
    </row>
    <row r="26" spans="1:7" ht="25.5">
      <c r="A26" s="5">
        <v>184813134</v>
      </c>
      <c r="B26" s="54" t="s">
        <v>171</v>
      </c>
      <c r="C26" s="31" t="s">
        <v>172</v>
      </c>
      <c r="D26" s="55">
        <v>0.14000000000000001</v>
      </c>
      <c r="E26" s="31">
        <v>0.14000000000000001</v>
      </c>
      <c r="F26" s="44">
        <v>0</v>
      </c>
      <c r="G26" s="23">
        <f t="shared" si="2"/>
        <v>0</v>
      </c>
    </row>
    <row r="27" spans="1:7">
      <c r="A27" s="5" t="s">
        <v>145</v>
      </c>
      <c r="B27" s="54" t="s">
        <v>173</v>
      </c>
      <c r="C27" s="31" t="s">
        <v>75</v>
      </c>
      <c r="D27" s="55" t="s">
        <v>76</v>
      </c>
      <c r="E27" s="31">
        <v>14</v>
      </c>
      <c r="F27" s="44">
        <v>0</v>
      </c>
      <c r="G27" s="23">
        <f t="shared" si="2"/>
        <v>0</v>
      </c>
    </row>
    <row r="28" spans="1:7" ht="15">
      <c r="A28" s="5">
        <v>184911421</v>
      </c>
      <c r="B28" s="54" t="s">
        <v>174</v>
      </c>
      <c r="C28" s="31" t="s">
        <v>148</v>
      </c>
      <c r="D28" s="55" t="s">
        <v>282</v>
      </c>
      <c r="E28" s="31">
        <v>14</v>
      </c>
      <c r="F28" s="44">
        <v>0</v>
      </c>
      <c r="G28" s="23">
        <f t="shared" si="2"/>
        <v>0</v>
      </c>
    </row>
    <row r="29" spans="1:7" ht="25.5">
      <c r="A29" s="5">
        <v>185804312</v>
      </c>
      <c r="B29" s="54" t="s">
        <v>175</v>
      </c>
      <c r="C29" s="31" t="s">
        <v>103</v>
      </c>
      <c r="D29" s="55" t="s">
        <v>286</v>
      </c>
      <c r="E29" s="31">
        <v>2.8</v>
      </c>
      <c r="F29" s="44">
        <v>0</v>
      </c>
      <c r="G29" s="23">
        <f t="shared" si="2"/>
        <v>0</v>
      </c>
    </row>
    <row r="30" spans="1:7" ht="25.5">
      <c r="A30" s="5">
        <v>185851121</v>
      </c>
      <c r="B30" s="54" t="s">
        <v>177</v>
      </c>
      <c r="C30" s="31" t="s">
        <v>103</v>
      </c>
      <c r="D30" s="55" t="s">
        <v>286</v>
      </c>
      <c r="E30" s="31">
        <v>2.8</v>
      </c>
      <c r="F30" s="44">
        <v>0</v>
      </c>
      <c r="G30" s="23">
        <f t="shared" si="2"/>
        <v>0</v>
      </c>
    </row>
    <row r="31" spans="1:7">
      <c r="A31" s="65"/>
      <c r="B31" s="59" t="s">
        <v>107</v>
      </c>
      <c r="C31" s="56"/>
      <c r="D31" s="57"/>
      <c r="E31" s="56"/>
      <c r="F31" s="94"/>
      <c r="G31" s="58"/>
    </row>
    <row r="32" spans="1:7">
      <c r="A32" s="5">
        <v>119005155</v>
      </c>
      <c r="B32" s="54" t="s">
        <v>178</v>
      </c>
      <c r="C32" s="31" t="s">
        <v>75</v>
      </c>
      <c r="D32" s="55" t="s">
        <v>287</v>
      </c>
      <c r="E32" s="31">
        <v>96</v>
      </c>
      <c r="F32" s="116">
        <v>0</v>
      </c>
      <c r="G32" s="23">
        <f>E32*F32</f>
        <v>0</v>
      </c>
    </row>
    <row r="33" spans="1:8" ht="15">
      <c r="A33" s="5" t="s">
        <v>145</v>
      </c>
      <c r="B33" s="54" t="s">
        <v>159</v>
      </c>
      <c r="C33" s="31" t="s">
        <v>148</v>
      </c>
      <c r="D33" s="55" t="s">
        <v>288</v>
      </c>
      <c r="E33" s="31">
        <v>48</v>
      </c>
      <c r="F33" s="143">
        <v>0</v>
      </c>
      <c r="G33" s="23">
        <f>E33*F33</f>
        <v>0</v>
      </c>
    </row>
    <row r="34" spans="1:8" ht="27.75">
      <c r="A34" s="5" t="s">
        <v>181</v>
      </c>
      <c r="B34" s="54" t="s">
        <v>182</v>
      </c>
      <c r="C34" s="31" t="s">
        <v>75</v>
      </c>
      <c r="D34" s="55" t="s">
        <v>287</v>
      </c>
      <c r="E34" s="31">
        <v>96</v>
      </c>
      <c r="F34" s="44">
        <v>0</v>
      </c>
      <c r="G34" s="23">
        <f t="shared" ref="G34:G40" si="3">E34*F34</f>
        <v>0</v>
      </c>
    </row>
    <row r="35" spans="1:8" ht="25.5">
      <c r="A35" s="5">
        <v>184102110</v>
      </c>
      <c r="B35" s="54" t="s">
        <v>183</v>
      </c>
      <c r="C35" s="31" t="s">
        <v>75</v>
      </c>
      <c r="D35" s="55" t="s">
        <v>287</v>
      </c>
      <c r="E35" s="31">
        <v>96</v>
      </c>
      <c r="F35" s="44">
        <v>0</v>
      </c>
      <c r="G35" s="23">
        <f t="shared" si="3"/>
        <v>0</v>
      </c>
    </row>
    <row r="36" spans="1:8" ht="25.5">
      <c r="A36" s="5">
        <v>185802114</v>
      </c>
      <c r="B36" s="54" t="s">
        <v>163</v>
      </c>
      <c r="C36" s="31" t="s">
        <v>164</v>
      </c>
      <c r="D36" s="55" t="s">
        <v>289</v>
      </c>
      <c r="E36" s="31">
        <v>1.92E-3</v>
      </c>
      <c r="F36" s="44">
        <v>0</v>
      </c>
      <c r="G36" s="23">
        <f t="shared" si="3"/>
        <v>0</v>
      </c>
    </row>
    <row r="37" spans="1:8" ht="25.5">
      <c r="A37" s="5">
        <v>185802114</v>
      </c>
      <c r="B37" s="54" t="s">
        <v>166</v>
      </c>
      <c r="C37" s="31" t="s">
        <v>164</v>
      </c>
      <c r="D37" s="55" t="s">
        <v>290</v>
      </c>
      <c r="E37" s="31">
        <v>9.5999999999999992E-3</v>
      </c>
      <c r="F37" s="44">
        <v>0</v>
      </c>
      <c r="G37" s="23">
        <f t="shared" si="3"/>
        <v>0</v>
      </c>
    </row>
    <row r="38" spans="1:8" ht="25.5">
      <c r="A38" s="5">
        <v>184215112</v>
      </c>
      <c r="B38" s="54" t="s">
        <v>186</v>
      </c>
      <c r="C38" s="31" t="s">
        <v>75</v>
      </c>
      <c r="D38" s="55" t="s">
        <v>287</v>
      </c>
      <c r="E38" s="31">
        <v>96</v>
      </c>
      <c r="F38" s="44">
        <v>0</v>
      </c>
      <c r="G38" s="23">
        <f t="shared" si="3"/>
        <v>0</v>
      </c>
    </row>
    <row r="39" spans="1:8" ht="25.5">
      <c r="A39" s="5">
        <v>185804312</v>
      </c>
      <c r="B39" s="54" t="s">
        <v>187</v>
      </c>
      <c r="C39" s="31" t="s">
        <v>103</v>
      </c>
      <c r="D39" s="55" t="s">
        <v>291</v>
      </c>
      <c r="E39" s="31">
        <v>1.92</v>
      </c>
      <c r="F39" s="44">
        <v>0</v>
      </c>
      <c r="G39" s="23">
        <f t="shared" si="3"/>
        <v>0</v>
      </c>
    </row>
    <row r="40" spans="1:8" ht="25.5">
      <c r="A40" s="5">
        <v>185851121</v>
      </c>
      <c r="B40" s="54" t="s">
        <v>177</v>
      </c>
      <c r="C40" s="31" t="s">
        <v>103</v>
      </c>
      <c r="D40" s="55" t="s">
        <v>291</v>
      </c>
      <c r="E40" s="31">
        <v>1.92</v>
      </c>
      <c r="F40" s="44">
        <v>0</v>
      </c>
      <c r="G40" s="23">
        <f t="shared" si="3"/>
        <v>0</v>
      </c>
    </row>
    <row r="41" spans="1:8">
      <c r="A41" s="65"/>
      <c r="B41" s="59" t="s">
        <v>189</v>
      </c>
      <c r="C41" s="56"/>
      <c r="D41" s="57"/>
      <c r="E41" s="56"/>
      <c r="F41" s="95"/>
      <c r="G41" s="60"/>
    </row>
    <row r="42" spans="1:8">
      <c r="A42" s="5" t="s">
        <v>145</v>
      </c>
      <c r="B42" s="54" t="s">
        <v>190</v>
      </c>
      <c r="C42" s="31" t="s">
        <v>75</v>
      </c>
      <c r="D42" s="55" t="s">
        <v>292</v>
      </c>
      <c r="E42" s="47">
        <v>840</v>
      </c>
      <c r="F42" s="116">
        <v>0</v>
      </c>
      <c r="G42" s="23">
        <f t="shared" ref="G42" si="4">E42*F42</f>
        <v>0</v>
      </c>
    </row>
    <row r="43" spans="1:8" ht="15">
      <c r="A43" s="5" t="s">
        <v>145</v>
      </c>
      <c r="B43" s="54" t="s">
        <v>192</v>
      </c>
      <c r="C43" s="31" t="s">
        <v>148</v>
      </c>
      <c r="D43" s="55" t="s">
        <v>293</v>
      </c>
      <c r="E43" s="31">
        <v>210</v>
      </c>
      <c r="F43" s="143">
        <v>0</v>
      </c>
      <c r="G43" s="23">
        <f>E43*F43</f>
        <v>0</v>
      </c>
    </row>
    <row r="44" spans="1:8" ht="27.75">
      <c r="A44" s="5" t="s">
        <v>181</v>
      </c>
      <c r="B44" s="54" t="s">
        <v>194</v>
      </c>
      <c r="C44" s="31" t="s">
        <v>75</v>
      </c>
      <c r="D44" s="55" t="s">
        <v>292</v>
      </c>
      <c r="E44" s="31">
        <v>840</v>
      </c>
      <c r="F44" s="44">
        <v>0</v>
      </c>
      <c r="G44" s="23">
        <f t="shared" ref="G44:G50" si="5">E44*F44</f>
        <v>0</v>
      </c>
      <c r="H44" s="88"/>
    </row>
    <row r="45" spans="1:8" ht="25.5">
      <c r="A45" s="5">
        <v>184102110</v>
      </c>
      <c r="B45" s="54" t="s">
        <v>195</v>
      </c>
      <c r="C45" s="31" t="s">
        <v>75</v>
      </c>
      <c r="D45" s="55" t="s">
        <v>292</v>
      </c>
      <c r="E45" s="47">
        <v>840</v>
      </c>
      <c r="F45" s="44">
        <v>0</v>
      </c>
      <c r="G45" s="23">
        <f t="shared" si="5"/>
        <v>0</v>
      </c>
    </row>
    <row r="46" spans="1:8" ht="25.5">
      <c r="A46" s="5">
        <v>185802114</v>
      </c>
      <c r="B46" s="54" t="s">
        <v>166</v>
      </c>
      <c r="C46" s="31" t="s">
        <v>164</v>
      </c>
      <c r="D46" s="55" t="s">
        <v>294</v>
      </c>
      <c r="E46" s="31">
        <v>1.6799999999999999E-2</v>
      </c>
      <c r="F46" s="44">
        <v>0</v>
      </c>
      <c r="G46" s="23">
        <f t="shared" si="5"/>
        <v>0</v>
      </c>
    </row>
    <row r="47" spans="1:8">
      <c r="A47" s="5" t="s">
        <v>145</v>
      </c>
      <c r="B47" s="54" t="s">
        <v>197</v>
      </c>
      <c r="C47" s="31" t="s">
        <v>75</v>
      </c>
      <c r="D47" s="55" t="s">
        <v>292</v>
      </c>
      <c r="E47" s="47">
        <v>840</v>
      </c>
      <c r="F47" s="44">
        <v>0</v>
      </c>
      <c r="G47" s="23">
        <f t="shared" si="5"/>
        <v>0</v>
      </c>
    </row>
    <row r="48" spans="1:8" ht="25.5">
      <c r="A48" s="5">
        <v>184911421</v>
      </c>
      <c r="B48" s="54" t="s">
        <v>199</v>
      </c>
      <c r="C48" s="31" t="s">
        <v>148</v>
      </c>
      <c r="D48" s="55" t="s">
        <v>295</v>
      </c>
      <c r="E48" s="47">
        <v>1152</v>
      </c>
      <c r="F48" s="44">
        <v>0</v>
      </c>
      <c r="G48" s="23">
        <f t="shared" si="5"/>
        <v>0</v>
      </c>
    </row>
    <row r="49" spans="1:7" ht="25.5">
      <c r="A49" s="5">
        <v>185804312</v>
      </c>
      <c r="B49" s="54" t="s">
        <v>201</v>
      </c>
      <c r="C49" s="31" t="s">
        <v>103</v>
      </c>
      <c r="D49" s="55" t="s">
        <v>296</v>
      </c>
      <c r="E49" s="31">
        <v>8.4</v>
      </c>
      <c r="F49" s="44">
        <v>0</v>
      </c>
      <c r="G49" s="23">
        <f t="shared" si="5"/>
        <v>0</v>
      </c>
    </row>
    <row r="50" spans="1:7" ht="25.5">
      <c r="A50" s="5">
        <v>185851121</v>
      </c>
      <c r="B50" s="54" t="s">
        <v>177</v>
      </c>
      <c r="C50" s="31" t="s">
        <v>103</v>
      </c>
      <c r="D50" s="55" t="s">
        <v>296</v>
      </c>
      <c r="E50" s="31">
        <v>8.4</v>
      </c>
      <c r="F50" s="44">
        <v>0</v>
      </c>
      <c r="G50" s="23">
        <f t="shared" si="5"/>
        <v>0</v>
      </c>
    </row>
    <row r="51" spans="1:7">
      <c r="A51" s="65"/>
      <c r="B51" s="59" t="s">
        <v>125</v>
      </c>
      <c r="C51" s="40"/>
      <c r="D51" s="61"/>
      <c r="E51" s="85"/>
      <c r="F51" s="96"/>
      <c r="G51" s="43"/>
    </row>
    <row r="52" spans="1:7">
      <c r="A52" s="123" t="s">
        <v>145</v>
      </c>
      <c r="B52" s="54" t="s">
        <v>203</v>
      </c>
      <c r="C52" s="47" t="s">
        <v>93</v>
      </c>
      <c r="D52" s="55" t="s">
        <v>277</v>
      </c>
      <c r="E52" s="44">
        <v>1008</v>
      </c>
      <c r="F52" s="44">
        <v>0</v>
      </c>
      <c r="G52" s="23">
        <f>E52*F52</f>
        <v>0</v>
      </c>
    </row>
    <row r="53" spans="1:7">
      <c r="A53" s="133"/>
      <c r="B53" s="104" t="s">
        <v>136</v>
      </c>
      <c r="C53" s="134"/>
      <c r="D53" s="114"/>
      <c r="E53" s="115"/>
      <c r="F53" s="115"/>
      <c r="G53" s="26"/>
    </row>
    <row r="54" spans="1:7" ht="13.5" thickBot="1">
      <c r="A54" s="123" t="s">
        <v>145</v>
      </c>
      <c r="B54" s="54" t="s">
        <v>204</v>
      </c>
      <c r="C54" s="47" t="s">
        <v>75</v>
      </c>
      <c r="D54" s="55" t="s">
        <v>138</v>
      </c>
      <c r="E54" s="47">
        <v>1</v>
      </c>
      <c r="F54" s="44">
        <v>0</v>
      </c>
      <c r="G54" s="23">
        <f t="shared" ref="G54" si="6">E54*F54</f>
        <v>0</v>
      </c>
    </row>
    <row r="55" spans="1:7" ht="15.75" thickBot="1">
      <c r="A55" s="66"/>
      <c r="B55" s="67" t="s">
        <v>206</v>
      </c>
      <c r="C55" s="68"/>
      <c r="D55" s="69"/>
      <c r="E55" s="86"/>
      <c r="F55" s="74"/>
      <c r="G55" s="49">
        <f>SUM(G7:G54)</f>
        <v>0</v>
      </c>
    </row>
    <row r="61" spans="1:7">
      <c r="A61" s="82"/>
      <c r="B61" s="82"/>
      <c r="C61" s="82"/>
      <c r="D61" s="83"/>
    </row>
    <row r="62" spans="1:7">
      <c r="A62" s="82"/>
      <c r="B62" s="82"/>
      <c r="C62" s="82"/>
      <c r="D62" s="83"/>
    </row>
    <row r="63" spans="1:7">
      <c r="A63" s="82"/>
      <c r="B63" s="82"/>
      <c r="C63" s="82"/>
      <c r="D63" s="83"/>
    </row>
    <row r="64" spans="1:7">
      <c r="A64" s="82"/>
      <c r="B64" s="82"/>
      <c r="C64" s="82"/>
      <c r="D64" s="83"/>
    </row>
    <row r="65" spans="1:4">
      <c r="A65" s="82"/>
      <c r="B65" s="82"/>
      <c r="C65" s="82"/>
      <c r="D65" s="83"/>
    </row>
    <row r="66" spans="1:4">
      <c r="A66" s="82"/>
      <c r="B66" s="82"/>
      <c r="C66" s="82"/>
      <c r="D66" s="83"/>
    </row>
  </sheetData>
  <pageMargins left="0.78740157480314965" right="0.78740157480314965" top="0.98425196850393704" bottom="0.98425196850393704" header="0.51181102362204722" footer="0.51181102362204722"/>
  <pageSetup paperSize="9" scale="97" orientation="landscape" horizontalDpi="4294967293" r:id="rId1"/>
  <headerFooter alignWithMargins="0">
    <oddHeader>&amp;A</oddHeader>
    <oddFooter>Stránka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8"/>
  <sheetViews>
    <sheetView zoomScaleNormal="100" workbookViewId="0"/>
  </sheetViews>
  <sheetFormatPr defaultColWidth="9.140625" defaultRowHeight="12.75"/>
  <cols>
    <col min="1" max="1" width="12.85546875" style="77" customWidth="1"/>
    <col min="2" max="2" width="56.42578125" style="1" customWidth="1"/>
    <col min="3" max="3" width="7.42578125" style="2" customWidth="1"/>
    <col min="4" max="4" width="13.5703125" style="2" customWidth="1"/>
    <col min="5" max="5" width="10.140625" style="2" customWidth="1"/>
    <col min="6" max="6" width="12.42578125" style="70" customWidth="1"/>
    <col min="7" max="7" width="17" style="2" customWidth="1"/>
    <col min="8" max="16384" width="9.140625" style="1"/>
  </cols>
  <sheetData>
    <row r="1" spans="1:7" ht="18.75">
      <c r="B1" s="15" t="s">
        <v>207</v>
      </c>
    </row>
    <row r="2" spans="1:7" s="6" customFormat="1" ht="15">
      <c r="A2" s="7" t="s">
        <v>1</v>
      </c>
      <c r="B2" s="76" t="s">
        <v>2</v>
      </c>
      <c r="C2" s="7"/>
      <c r="D2" s="7"/>
      <c r="E2" s="7"/>
      <c r="F2" s="71"/>
      <c r="G2" s="7"/>
    </row>
    <row r="3" spans="1:7" s="6" customFormat="1" ht="15.75">
      <c r="A3" s="7" t="s">
        <v>3</v>
      </c>
      <c r="B3" s="136" t="s">
        <v>241</v>
      </c>
      <c r="C3" s="7"/>
      <c r="D3" s="7"/>
      <c r="E3" s="7"/>
      <c r="F3" s="71"/>
      <c r="G3" s="7"/>
    </row>
    <row r="4" spans="1:7" s="6" customFormat="1" ht="15">
      <c r="A4" s="7" t="s">
        <v>5</v>
      </c>
      <c r="B4" s="76" t="s">
        <v>6</v>
      </c>
      <c r="C4" s="7"/>
      <c r="D4" s="7"/>
      <c r="E4" s="7"/>
      <c r="F4" s="71"/>
      <c r="G4" s="7"/>
    </row>
    <row r="5" spans="1:7" s="3" customFormat="1" thickBot="1">
      <c r="A5" s="80"/>
      <c r="C5" s="4"/>
      <c r="D5" s="4"/>
      <c r="E5" s="4"/>
      <c r="F5" s="72"/>
      <c r="G5" s="4"/>
    </row>
    <row r="6" spans="1:7" ht="13.5" thickBot="1">
      <c r="A6" s="81" t="s">
        <v>31</v>
      </c>
      <c r="B6" s="35" t="s">
        <v>69</v>
      </c>
      <c r="C6" s="36" t="s">
        <v>70</v>
      </c>
      <c r="D6" s="36" t="s">
        <v>34</v>
      </c>
      <c r="E6" s="37" t="s">
        <v>71</v>
      </c>
      <c r="F6" s="37" t="s">
        <v>72</v>
      </c>
      <c r="G6" s="38" t="s">
        <v>37</v>
      </c>
    </row>
    <row r="7" spans="1:7">
      <c r="A7" s="89"/>
      <c r="B7" s="110" t="s">
        <v>84</v>
      </c>
      <c r="C7" s="39"/>
      <c r="D7" s="42"/>
      <c r="E7" s="40"/>
      <c r="F7" s="40"/>
      <c r="G7" s="43"/>
    </row>
    <row r="8" spans="1:7">
      <c r="A8" s="5">
        <v>1</v>
      </c>
      <c r="B8" s="102" t="s">
        <v>297</v>
      </c>
      <c r="C8" s="27" t="s">
        <v>78</v>
      </c>
      <c r="D8" s="41" t="s">
        <v>298</v>
      </c>
      <c r="E8" s="47">
        <v>4200</v>
      </c>
      <c r="F8" s="44">
        <v>0</v>
      </c>
      <c r="G8" s="23">
        <f>E8*F8</f>
        <v>0</v>
      </c>
    </row>
    <row r="9" spans="1:7">
      <c r="A9" s="5">
        <v>2</v>
      </c>
      <c r="B9" s="102" t="s">
        <v>100</v>
      </c>
      <c r="C9" s="27" t="s">
        <v>82</v>
      </c>
      <c r="D9" s="41" t="s">
        <v>264</v>
      </c>
      <c r="E9" s="31">
        <v>8.4000000000000005E-2</v>
      </c>
      <c r="F9" s="44">
        <v>0</v>
      </c>
      <c r="G9" s="23">
        <f t="shared" ref="G9" si="0">E9*F9</f>
        <v>0</v>
      </c>
    </row>
    <row r="10" spans="1:7">
      <c r="A10" s="89"/>
      <c r="B10" s="110" t="s">
        <v>107</v>
      </c>
      <c r="C10" s="39"/>
      <c r="D10" s="42"/>
      <c r="E10" s="40"/>
      <c r="F10" s="40"/>
      <c r="G10" s="43"/>
    </row>
    <row r="11" spans="1:7">
      <c r="A11" s="5">
        <v>3</v>
      </c>
      <c r="B11" s="102" t="s">
        <v>299</v>
      </c>
      <c r="C11" s="27" t="s">
        <v>78</v>
      </c>
      <c r="D11" s="41" t="s">
        <v>300</v>
      </c>
      <c r="E11" s="47">
        <v>5760</v>
      </c>
      <c r="F11" s="44">
        <v>0</v>
      </c>
      <c r="G11" s="23">
        <f>E11*F11</f>
        <v>0</v>
      </c>
    </row>
    <row r="12" spans="1:7">
      <c r="A12" s="89"/>
      <c r="B12" s="110" t="s">
        <v>116</v>
      </c>
      <c r="C12" s="39"/>
      <c r="D12" s="42"/>
      <c r="E12" s="40"/>
      <c r="F12" s="40"/>
      <c r="G12" s="43"/>
    </row>
    <row r="13" spans="1:7" ht="13.5" thickBot="1">
      <c r="A13" s="5">
        <v>4</v>
      </c>
      <c r="B13" s="102" t="s">
        <v>212</v>
      </c>
      <c r="C13" s="27" t="s">
        <v>78</v>
      </c>
      <c r="D13" s="41" t="s">
        <v>301</v>
      </c>
      <c r="E13" s="47">
        <v>25200</v>
      </c>
      <c r="F13" s="44">
        <v>0</v>
      </c>
      <c r="G13" s="23">
        <f>E13*F13</f>
        <v>0</v>
      </c>
    </row>
    <row r="14" spans="1:7" s="6" customFormat="1" ht="15.75" thickBot="1">
      <c r="A14" s="112"/>
      <c r="B14" s="113" t="s">
        <v>141</v>
      </c>
      <c r="C14" s="48"/>
      <c r="D14" s="48"/>
      <c r="E14" s="86"/>
      <c r="F14" s="74"/>
      <c r="G14" s="49">
        <f>SUM(G7:G13)</f>
        <v>0</v>
      </c>
    </row>
    <row r="15" spans="1:7" s="3" customFormat="1" thickBot="1">
      <c r="A15" s="79"/>
      <c r="B15" s="33"/>
      <c r="C15" s="34"/>
      <c r="D15" s="34"/>
      <c r="E15" s="34"/>
      <c r="F15" s="75"/>
      <c r="G15" s="4"/>
    </row>
    <row r="16" spans="1:7" ht="13.5" thickBot="1">
      <c r="A16" s="64" t="s">
        <v>143</v>
      </c>
      <c r="B16" s="52" t="s">
        <v>144</v>
      </c>
      <c r="C16" s="36" t="s">
        <v>70</v>
      </c>
      <c r="D16" s="53" t="s">
        <v>34</v>
      </c>
      <c r="E16" s="37" t="s">
        <v>71</v>
      </c>
      <c r="F16" s="37" t="s">
        <v>72</v>
      </c>
      <c r="G16" s="38" t="s">
        <v>37</v>
      </c>
    </row>
    <row r="17" spans="1:7">
      <c r="A17" s="65"/>
      <c r="B17" s="59" t="s">
        <v>80</v>
      </c>
      <c r="C17" s="56"/>
      <c r="D17" s="57"/>
      <c r="E17" s="56"/>
      <c r="F17" s="94"/>
      <c r="G17" s="58"/>
    </row>
    <row r="18" spans="1:7" ht="27.75">
      <c r="A18" s="5" t="s">
        <v>155</v>
      </c>
      <c r="B18" s="54" t="s">
        <v>214</v>
      </c>
      <c r="C18" s="31" t="s">
        <v>148</v>
      </c>
      <c r="D18" s="55" t="s">
        <v>302</v>
      </c>
      <c r="E18" s="47">
        <v>25350</v>
      </c>
      <c r="F18" s="44">
        <v>0</v>
      </c>
      <c r="G18" s="23">
        <f t="shared" ref="G18" si="1">E18*F18</f>
        <v>0</v>
      </c>
    </row>
    <row r="19" spans="1:7">
      <c r="A19" s="65"/>
      <c r="B19" s="59" t="s">
        <v>84</v>
      </c>
      <c r="C19" s="56"/>
      <c r="D19" s="57" t="s">
        <v>303</v>
      </c>
      <c r="E19" s="56"/>
      <c r="F19" s="94"/>
      <c r="G19" s="58"/>
    </row>
    <row r="20" spans="1:7">
      <c r="A20" s="5">
        <v>184801121</v>
      </c>
      <c r="B20" s="54" t="s">
        <v>216</v>
      </c>
      <c r="C20" s="31" t="s">
        <v>75</v>
      </c>
      <c r="D20" s="55" t="s">
        <v>76</v>
      </c>
      <c r="E20" s="31">
        <v>14</v>
      </c>
      <c r="F20" s="44">
        <v>0</v>
      </c>
      <c r="G20" s="23">
        <f t="shared" ref="G20:G26" si="2">E20*F20</f>
        <v>0</v>
      </c>
    </row>
    <row r="21" spans="1:7">
      <c r="A21" s="5" t="s">
        <v>145</v>
      </c>
      <c r="B21" s="54" t="s">
        <v>217</v>
      </c>
      <c r="C21" s="31" t="s">
        <v>75</v>
      </c>
      <c r="D21" s="55" t="s">
        <v>76</v>
      </c>
      <c r="E21" s="31">
        <v>14</v>
      </c>
      <c r="F21" s="44">
        <v>0</v>
      </c>
      <c r="G21" s="23">
        <f t="shared" si="2"/>
        <v>0</v>
      </c>
    </row>
    <row r="22" spans="1:7">
      <c r="A22" s="5">
        <v>184911111</v>
      </c>
      <c r="B22" s="54" t="s">
        <v>219</v>
      </c>
      <c r="C22" s="31" t="s">
        <v>75</v>
      </c>
      <c r="D22" s="55" t="s">
        <v>304</v>
      </c>
      <c r="E22" s="31">
        <v>0.7</v>
      </c>
      <c r="F22" s="44">
        <v>0</v>
      </c>
      <c r="G22" s="23">
        <f t="shared" si="2"/>
        <v>0</v>
      </c>
    </row>
    <row r="23" spans="1:7" ht="25.5">
      <c r="A23" s="5">
        <v>185804213</v>
      </c>
      <c r="B23" s="54" t="s">
        <v>221</v>
      </c>
      <c r="C23" s="31" t="s">
        <v>148</v>
      </c>
      <c r="D23" s="55" t="s">
        <v>305</v>
      </c>
      <c r="E23" s="31">
        <v>28</v>
      </c>
      <c r="F23" s="44">
        <v>0</v>
      </c>
      <c r="G23" s="23">
        <f t="shared" si="2"/>
        <v>0</v>
      </c>
    </row>
    <row r="24" spans="1:7" ht="25.5">
      <c r="A24" s="5">
        <v>184813133</v>
      </c>
      <c r="B24" s="54" t="s">
        <v>223</v>
      </c>
      <c r="C24" s="31" t="s">
        <v>172</v>
      </c>
      <c r="D24" s="55">
        <v>0.14000000000000001</v>
      </c>
      <c r="E24" s="31">
        <v>0.14000000000000001</v>
      </c>
      <c r="F24" s="44">
        <v>0</v>
      </c>
      <c r="G24" s="23">
        <f t="shared" si="2"/>
        <v>0</v>
      </c>
    </row>
    <row r="25" spans="1:7" ht="25.5">
      <c r="A25" s="5">
        <v>185804312</v>
      </c>
      <c r="B25" s="54" t="s">
        <v>224</v>
      </c>
      <c r="C25" s="31" t="s">
        <v>103</v>
      </c>
      <c r="D25" s="55" t="s">
        <v>306</v>
      </c>
      <c r="E25" s="31">
        <v>4.2</v>
      </c>
      <c r="F25" s="44">
        <v>0</v>
      </c>
      <c r="G25" s="23">
        <f t="shared" si="2"/>
        <v>0</v>
      </c>
    </row>
    <row r="26" spans="1:7" ht="25.5">
      <c r="A26" s="5">
        <v>185851121</v>
      </c>
      <c r="B26" s="54" t="s">
        <v>226</v>
      </c>
      <c r="C26" s="31" t="s">
        <v>103</v>
      </c>
      <c r="D26" s="55" t="s">
        <v>306</v>
      </c>
      <c r="E26" s="31">
        <v>4.2</v>
      </c>
      <c r="F26" s="44">
        <v>0</v>
      </c>
      <c r="G26" s="23">
        <f t="shared" si="2"/>
        <v>0</v>
      </c>
    </row>
    <row r="27" spans="1:7">
      <c r="A27" s="65"/>
      <c r="B27" s="59" t="s">
        <v>107</v>
      </c>
      <c r="C27" s="56"/>
      <c r="D27" s="57"/>
      <c r="E27" s="56"/>
      <c r="F27" s="94"/>
      <c r="G27" s="58"/>
    </row>
    <row r="28" spans="1:7">
      <c r="A28" s="5" t="s">
        <v>145</v>
      </c>
      <c r="B28" s="54" t="s">
        <v>227</v>
      </c>
      <c r="C28" s="31" t="s">
        <v>75</v>
      </c>
      <c r="D28" s="55" t="s">
        <v>287</v>
      </c>
      <c r="E28" s="31">
        <v>96</v>
      </c>
      <c r="F28" s="44">
        <v>0</v>
      </c>
      <c r="G28" s="23">
        <f t="shared" ref="G28:G30" si="3">E28*F28</f>
        <v>0</v>
      </c>
    </row>
    <row r="29" spans="1:7" ht="25.5">
      <c r="A29" s="5">
        <v>185804312</v>
      </c>
      <c r="B29" s="54" t="s">
        <v>229</v>
      </c>
      <c r="C29" s="31" t="s">
        <v>103</v>
      </c>
      <c r="D29" s="55" t="s">
        <v>307</v>
      </c>
      <c r="E29" s="31">
        <v>5.76</v>
      </c>
      <c r="F29" s="44">
        <v>0</v>
      </c>
      <c r="G29" s="23">
        <f t="shared" si="3"/>
        <v>0</v>
      </c>
    </row>
    <row r="30" spans="1:7" ht="25.5">
      <c r="A30" s="5">
        <v>185851121</v>
      </c>
      <c r="B30" s="54" t="s">
        <v>226</v>
      </c>
      <c r="C30" s="31" t="s">
        <v>103</v>
      </c>
      <c r="D30" s="55" t="s">
        <v>307</v>
      </c>
      <c r="E30" s="31">
        <v>5.76</v>
      </c>
      <c r="F30" s="44">
        <v>0</v>
      </c>
      <c r="G30" s="23">
        <f t="shared" si="3"/>
        <v>0</v>
      </c>
    </row>
    <row r="31" spans="1:7">
      <c r="A31" s="65"/>
      <c r="B31" s="59" t="s">
        <v>189</v>
      </c>
      <c r="C31" s="56"/>
      <c r="D31" s="57"/>
      <c r="E31" s="56"/>
      <c r="F31" s="95"/>
      <c r="G31" s="60"/>
    </row>
    <row r="32" spans="1:7">
      <c r="A32" s="5" t="s">
        <v>145</v>
      </c>
      <c r="B32" s="54" t="s">
        <v>231</v>
      </c>
      <c r="C32" s="31" t="s">
        <v>75</v>
      </c>
      <c r="D32" s="55" t="s">
        <v>292</v>
      </c>
      <c r="E32" s="47">
        <v>840</v>
      </c>
      <c r="F32" s="44">
        <v>0</v>
      </c>
      <c r="G32" s="23">
        <f t="shared" ref="G32:G35" si="4">E32*F32</f>
        <v>0</v>
      </c>
    </row>
    <row r="33" spans="1:7" ht="25.5">
      <c r="A33" s="5">
        <v>185804214</v>
      </c>
      <c r="B33" s="54" t="s">
        <v>232</v>
      </c>
      <c r="C33" s="31" t="s">
        <v>148</v>
      </c>
      <c r="D33" s="55" t="s">
        <v>308</v>
      </c>
      <c r="E33" s="47">
        <v>2304</v>
      </c>
      <c r="F33" s="44">
        <v>0</v>
      </c>
      <c r="G33" s="23">
        <f t="shared" si="4"/>
        <v>0</v>
      </c>
    </row>
    <row r="34" spans="1:7" ht="25.5">
      <c r="A34" s="5">
        <v>185804312</v>
      </c>
      <c r="B34" s="54" t="s">
        <v>234</v>
      </c>
      <c r="C34" s="31" t="s">
        <v>103</v>
      </c>
      <c r="D34" s="55" t="s">
        <v>309</v>
      </c>
      <c r="E34" s="31">
        <v>25.2</v>
      </c>
      <c r="F34" s="44">
        <v>0</v>
      </c>
      <c r="G34" s="23">
        <f t="shared" si="4"/>
        <v>0</v>
      </c>
    </row>
    <row r="35" spans="1:7" ht="26.25" thickBot="1">
      <c r="A35" s="5">
        <v>185851121</v>
      </c>
      <c r="B35" s="54" t="s">
        <v>226</v>
      </c>
      <c r="C35" s="31" t="s">
        <v>103</v>
      </c>
      <c r="D35" s="55" t="s">
        <v>309</v>
      </c>
      <c r="E35" s="31">
        <v>25.2</v>
      </c>
      <c r="F35" s="44">
        <v>0</v>
      </c>
      <c r="G35" s="23">
        <f t="shared" si="4"/>
        <v>0</v>
      </c>
    </row>
    <row r="36" spans="1:7" ht="15.75" thickBot="1">
      <c r="A36" s="66"/>
      <c r="B36" s="67" t="s">
        <v>206</v>
      </c>
      <c r="C36" s="68"/>
      <c r="D36" s="69"/>
      <c r="E36" s="86"/>
      <c r="F36" s="74"/>
      <c r="G36" s="49">
        <f>SUM(G17:G35)</f>
        <v>0</v>
      </c>
    </row>
    <row r="37" spans="1:7" ht="13.5" thickBot="1"/>
    <row r="38" spans="1:7" ht="15.75" thickBot="1">
      <c r="A38" s="144"/>
      <c r="B38" s="145" t="s">
        <v>18</v>
      </c>
      <c r="C38" s="146"/>
      <c r="D38" s="147"/>
      <c r="E38" s="146"/>
      <c r="F38" s="146"/>
      <c r="G38" s="148">
        <f>G36+G14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8"/>
  <sheetViews>
    <sheetView zoomScaleNormal="100" workbookViewId="0"/>
  </sheetViews>
  <sheetFormatPr defaultColWidth="9.140625" defaultRowHeight="12.75"/>
  <cols>
    <col min="1" max="1" width="12.85546875" style="77" customWidth="1"/>
    <col min="2" max="2" width="56.42578125" style="1" customWidth="1"/>
    <col min="3" max="3" width="7.42578125" style="2" customWidth="1"/>
    <col min="4" max="4" width="13.5703125" style="2" customWidth="1"/>
    <col min="5" max="5" width="10.140625" style="2" customWidth="1"/>
    <col min="6" max="6" width="12.42578125" style="70" customWidth="1"/>
    <col min="7" max="7" width="17" style="2" customWidth="1"/>
    <col min="8" max="16384" width="9.140625" style="1"/>
  </cols>
  <sheetData>
    <row r="1" spans="1:7" ht="18.75">
      <c r="B1" s="15" t="s">
        <v>236</v>
      </c>
    </row>
    <row r="2" spans="1:7" s="6" customFormat="1" ht="15">
      <c r="A2" s="7" t="s">
        <v>1</v>
      </c>
      <c r="B2" s="76" t="s">
        <v>2</v>
      </c>
      <c r="C2" s="7"/>
      <c r="D2" s="7"/>
      <c r="E2" s="7"/>
      <c r="F2" s="71"/>
      <c r="G2" s="7"/>
    </row>
    <row r="3" spans="1:7" s="6" customFormat="1" ht="15.75">
      <c r="A3" s="7" t="s">
        <v>3</v>
      </c>
      <c r="B3" s="136" t="s">
        <v>241</v>
      </c>
      <c r="C3" s="7"/>
      <c r="D3" s="7"/>
      <c r="E3" s="7"/>
      <c r="F3" s="71"/>
      <c r="G3" s="7"/>
    </row>
    <row r="4" spans="1:7" s="6" customFormat="1" ht="15">
      <c r="A4" s="7" t="s">
        <v>5</v>
      </c>
      <c r="B4" s="76" t="s">
        <v>6</v>
      </c>
      <c r="C4" s="7"/>
      <c r="D4" s="7"/>
      <c r="E4" s="7"/>
      <c r="F4" s="71"/>
      <c r="G4" s="7"/>
    </row>
    <row r="5" spans="1:7" s="3" customFormat="1" thickBot="1">
      <c r="A5" s="80"/>
      <c r="C5" s="4"/>
      <c r="D5" s="4"/>
      <c r="E5" s="4"/>
      <c r="F5" s="72"/>
      <c r="G5" s="4"/>
    </row>
    <row r="6" spans="1:7" ht="13.5" thickBot="1">
      <c r="A6" s="81" t="s">
        <v>31</v>
      </c>
      <c r="B6" s="35" t="s">
        <v>69</v>
      </c>
      <c r="C6" s="36" t="s">
        <v>70</v>
      </c>
      <c r="D6" s="36" t="s">
        <v>34</v>
      </c>
      <c r="E6" s="37" t="s">
        <v>71</v>
      </c>
      <c r="F6" s="37" t="s">
        <v>72</v>
      </c>
      <c r="G6" s="38" t="s">
        <v>37</v>
      </c>
    </row>
    <row r="7" spans="1:7">
      <c r="A7" s="89"/>
      <c r="B7" s="110" t="s">
        <v>84</v>
      </c>
      <c r="C7" s="39"/>
      <c r="D7" s="42"/>
      <c r="E7" s="40"/>
      <c r="F7" s="40"/>
      <c r="G7" s="43"/>
    </row>
    <row r="8" spans="1:7">
      <c r="A8" s="5">
        <v>1</v>
      </c>
      <c r="B8" s="102" t="s">
        <v>208</v>
      </c>
      <c r="C8" s="27" t="s">
        <v>78</v>
      </c>
      <c r="D8" s="41" t="s">
        <v>298</v>
      </c>
      <c r="E8" s="47">
        <v>4200</v>
      </c>
      <c r="F8" s="44">
        <v>0</v>
      </c>
      <c r="G8" s="23">
        <f>E8*F8</f>
        <v>0</v>
      </c>
    </row>
    <row r="9" spans="1:7">
      <c r="A9" s="5">
        <v>2</v>
      </c>
      <c r="B9" s="102" t="s">
        <v>100</v>
      </c>
      <c r="C9" s="27" t="s">
        <v>82</v>
      </c>
      <c r="D9" s="41" t="s">
        <v>264</v>
      </c>
      <c r="E9" s="31">
        <v>8.4000000000000005E-2</v>
      </c>
      <c r="F9" s="44">
        <v>0</v>
      </c>
      <c r="G9" s="23">
        <f t="shared" ref="G9" si="0">E9*F9</f>
        <v>0</v>
      </c>
    </row>
    <row r="10" spans="1:7">
      <c r="A10" s="89"/>
      <c r="B10" s="110" t="s">
        <v>107</v>
      </c>
      <c r="C10" s="39"/>
      <c r="D10" s="42"/>
      <c r="E10" s="40"/>
      <c r="F10" s="40"/>
      <c r="G10" s="43"/>
    </row>
    <row r="11" spans="1:7">
      <c r="A11" s="5">
        <v>3</v>
      </c>
      <c r="B11" s="102" t="s">
        <v>210</v>
      </c>
      <c r="C11" s="27" t="s">
        <v>78</v>
      </c>
      <c r="D11" s="41" t="s">
        <v>300</v>
      </c>
      <c r="E11" s="47">
        <v>5760</v>
      </c>
      <c r="F11" s="44">
        <v>0</v>
      </c>
      <c r="G11" s="23">
        <f>E11*F11</f>
        <v>0</v>
      </c>
    </row>
    <row r="12" spans="1:7">
      <c r="A12" s="89"/>
      <c r="B12" s="110" t="s">
        <v>116</v>
      </c>
      <c r="C12" s="39"/>
      <c r="D12" s="42"/>
      <c r="E12" s="40"/>
      <c r="F12" s="40"/>
      <c r="G12" s="43"/>
    </row>
    <row r="13" spans="1:7" ht="13.5" thickBot="1">
      <c r="A13" s="5">
        <v>4</v>
      </c>
      <c r="B13" s="102" t="s">
        <v>212</v>
      </c>
      <c r="C13" s="27" t="s">
        <v>78</v>
      </c>
      <c r="D13" s="41" t="s">
        <v>301</v>
      </c>
      <c r="E13" s="47">
        <v>25200</v>
      </c>
      <c r="F13" s="44">
        <v>0</v>
      </c>
      <c r="G13" s="23">
        <f>E13*F13</f>
        <v>0</v>
      </c>
    </row>
    <row r="14" spans="1:7" s="6" customFormat="1" ht="15.75" thickBot="1">
      <c r="A14" s="112"/>
      <c r="B14" s="113" t="s">
        <v>141</v>
      </c>
      <c r="C14" s="48"/>
      <c r="D14" s="48"/>
      <c r="E14" s="86"/>
      <c r="F14" s="74"/>
      <c r="G14" s="49">
        <f>SUM(G7:G13)</f>
        <v>0</v>
      </c>
    </row>
    <row r="15" spans="1:7" s="3" customFormat="1" thickBot="1">
      <c r="A15" s="79"/>
      <c r="B15" s="33"/>
      <c r="C15" s="34"/>
      <c r="D15" s="34"/>
      <c r="E15" s="34"/>
      <c r="F15" s="75"/>
      <c r="G15" s="4"/>
    </row>
    <row r="16" spans="1:7" ht="13.5" thickBot="1">
      <c r="A16" s="64" t="s">
        <v>143</v>
      </c>
      <c r="B16" s="52" t="s">
        <v>144</v>
      </c>
      <c r="C16" s="36" t="s">
        <v>70</v>
      </c>
      <c r="D16" s="53" t="s">
        <v>34</v>
      </c>
      <c r="E16" s="37" t="s">
        <v>71</v>
      </c>
      <c r="F16" s="37" t="s">
        <v>72</v>
      </c>
      <c r="G16" s="38" t="s">
        <v>37</v>
      </c>
    </row>
    <row r="17" spans="1:7">
      <c r="A17" s="65"/>
      <c r="B17" s="59" t="s">
        <v>80</v>
      </c>
      <c r="C17" s="56"/>
      <c r="D17" s="57"/>
      <c r="E17" s="56"/>
      <c r="F17" s="94"/>
      <c r="G17" s="58"/>
    </row>
    <row r="18" spans="1:7" ht="27.75">
      <c r="A18" s="5" t="s">
        <v>155</v>
      </c>
      <c r="B18" s="54" t="s">
        <v>214</v>
      </c>
      <c r="C18" s="31" t="s">
        <v>148</v>
      </c>
      <c r="D18" s="55" t="s">
        <v>302</v>
      </c>
      <c r="E18" s="47">
        <v>25350</v>
      </c>
      <c r="F18" s="44">
        <v>0</v>
      </c>
      <c r="G18" s="23">
        <f t="shared" ref="G18" si="1">E18*F18</f>
        <v>0</v>
      </c>
    </row>
    <row r="19" spans="1:7">
      <c r="A19" s="65"/>
      <c r="B19" s="59" t="s">
        <v>84</v>
      </c>
      <c r="C19" s="56"/>
      <c r="D19" s="57"/>
      <c r="E19" s="56"/>
      <c r="F19" s="94"/>
      <c r="G19" s="58"/>
    </row>
    <row r="20" spans="1:7">
      <c r="A20" s="5">
        <v>184801121</v>
      </c>
      <c r="B20" s="54" t="s">
        <v>216</v>
      </c>
      <c r="C20" s="31" t="s">
        <v>75</v>
      </c>
      <c r="D20" s="55" t="s">
        <v>76</v>
      </c>
      <c r="E20" s="31">
        <v>14</v>
      </c>
      <c r="F20" s="44">
        <v>0</v>
      </c>
      <c r="G20" s="23">
        <f t="shared" ref="G20:G26" si="2">E20*F20</f>
        <v>0</v>
      </c>
    </row>
    <row r="21" spans="1:7">
      <c r="A21" s="5" t="s">
        <v>145</v>
      </c>
      <c r="B21" s="54" t="s">
        <v>217</v>
      </c>
      <c r="C21" s="31" t="s">
        <v>75</v>
      </c>
      <c r="D21" s="55" t="s">
        <v>76</v>
      </c>
      <c r="E21" s="31">
        <v>14</v>
      </c>
      <c r="F21" s="44">
        <v>0</v>
      </c>
      <c r="G21" s="23">
        <f t="shared" si="2"/>
        <v>0</v>
      </c>
    </row>
    <row r="22" spans="1:7">
      <c r="A22" s="5">
        <v>184911111</v>
      </c>
      <c r="B22" s="54" t="s">
        <v>219</v>
      </c>
      <c r="C22" s="31" t="s">
        <v>75</v>
      </c>
      <c r="D22" s="55" t="s">
        <v>304</v>
      </c>
      <c r="E22" s="31">
        <v>0.7</v>
      </c>
      <c r="F22" s="44">
        <v>0</v>
      </c>
      <c r="G22" s="23">
        <f t="shared" si="2"/>
        <v>0</v>
      </c>
    </row>
    <row r="23" spans="1:7" ht="25.5">
      <c r="A23" s="5">
        <v>185804213</v>
      </c>
      <c r="B23" s="54" t="s">
        <v>221</v>
      </c>
      <c r="C23" s="31" t="s">
        <v>148</v>
      </c>
      <c r="D23" s="55" t="s">
        <v>305</v>
      </c>
      <c r="E23" s="31">
        <v>28</v>
      </c>
      <c r="F23" s="44">
        <v>0</v>
      </c>
      <c r="G23" s="23">
        <f t="shared" si="2"/>
        <v>0</v>
      </c>
    </row>
    <row r="24" spans="1:7" ht="25.5">
      <c r="A24" s="5">
        <v>184813133</v>
      </c>
      <c r="B24" s="54" t="s">
        <v>223</v>
      </c>
      <c r="C24" s="31" t="s">
        <v>172</v>
      </c>
      <c r="D24" s="55">
        <v>0.14000000000000001</v>
      </c>
      <c r="E24" s="31">
        <v>0.14000000000000001</v>
      </c>
      <c r="F24" s="44">
        <v>0</v>
      </c>
      <c r="G24" s="23">
        <f t="shared" si="2"/>
        <v>0</v>
      </c>
    </row>
    <row r="25" spans="1:7" ht="25.5">
      <c r="A25" s="5">
        <v>185804312</v>
      </c>
      <c r="B25" s="54" t="s">
        <v>224</v>
      </c>
      <c r="C25" s="31" t="s">
        <v>103</v>
      </c>
      <c r="D25" s="55" t="s">
        <v>306</v>
      </c>
      <c r="E25" s="31">
        <v>4.2</v>
      </c>
      <c r="F25" s="44">
        <v>0</v>
      </c>
      <c r="G25" s="23">
        <f t="shared" si="2"/>
        <v>0</v>
      </c>
    </row>
    <row r="26" spans="1:7" ht="25.5">
      <c r="A26" s="5">
        <v>185851121</v>
      </c>
      <c r="B26" s="54" t="s">
        <v>226</v>
      </c>
      <c r="C26" s="31" t="s">
        <v>103</v>
      </c>
      <c r="D26" s="55" t="s">
        <v>306</v>
      </c>
      <c r="E26" s="31">
        <v>4.2</v>
      </c>
      <c r="F26" s="44">
        <v>0</v>
      </c>
      <c r="G26" s="23">
        <f t="shared" si="2"/>
        <v>0</v>
      </c>
    </row>
    <row r="27" spans="1:7">
      <c r="A27" s="65"/>
      <c r="B27" s="59" t="s">
        <v>107</v>
      </c>
      <c r="C27" s="56"/>
      <c r="D27" s="57"/>
      <c r="E27" s="56"/>
      <c r="F27" s="94"/>
      <c r="G27" s="58"/>
    </row>
    <row r="28" spans="1:7">
      <c r="A28" s="5" t="s">
        <v>145</v>
      </c>
      <c r="B28" s="54" t="s">
        <v>227</v>
      </c>
      <c r="C28" s="31" t="s">
        <v>75</v>
      </c>
      <c r="D28" s="55" t="s">
        <v>287</v>
      </c>
      <c r="E28" s="31">
        <v>96</v>
      </c>
      <c r="F28" s="44">
        <v>0</v>
      </c>
      <c r="G28" s="23">
        <f t="shared" ref="G28:G30" si="3">E28*F28</f>
        <v>0</v>
      </c>
    </row>
    <row r="29" spans="1:7" ht="25.5">
      <c r="A29" s="5">
        <v>185804312</v>
      </c>
      <c r="B29" s="54" t="s">
        <v>229</v>
      </c>
      <c r="C29" s="31" t="s">
        <v>103</v>
      </c>
      <c r="D29" s="55" t="s">
        <v>307</v>
      </c>
      <c r="E29" s="31">
        <v>5.76</v>
      </c>
      <c r="F29" s="44">
        <v>0</v>
      </c>
      <c r="G29" s="23">
        <f t="shared" si="3"/>
        <v>0</v>
      </c>
    </row>
    <row r="30" spans="1:7" ht="25.5">
      <c r="A30" s="5">
        <v>185851121</v>
      </c>
      <c r="B30" s="54" t="s">
        <v>226</v>
      </c>
      <c r="C30" s="31" t="s">
        <v>103</v>
      </c>
      <c r="D30" s="55" t="s">
        <v>307</v>
      </c>
      <c r="E30" s="31">
        <v>5.76</v>
      </c>
      <c r="F30" s="44">
        <v>0</v>
      </c>
      <c r="G30" s="23">
        <f t="shared" si="3"/>
        <v>0</v>
      </c>
    </row>
    <row r="31" spans="1:7">
      <c r="A31" s="65"/>
      <c r="B31" s="59" t="s">
        <v>189</v>
      </c>
      <c r="C31" s="56"/>
      <c r="D31" s="57"/>
      <c r="E31" s="56"/>
      <c r="F31" s="95"/>
      <c r="G31" s="60"/>
    </row>
    <row r="32" spans="1:7">
      <c r="A32" s="5" t="s">
        <v>145</v>
      </c>
      <c r="B32" s="54" t="s">
        <v>231</v>
      </c>
      <c r="C32" s="31" t="s">
        <v>75</v>
      </c>
      <c r="D32" s="55" t="s">
        <v>292</v>
      </c>
      <c r="E32" s="47">
        <v>840</v>
      </c>
      <c r="F32" s="44">
        <v>0</v>
      </c>
      <c r="G32" s="23">
        <f t="shared" ref="G32:G35" si="4">E32*F32</f>
        <v>0</v>
      </c>
    </row>
    <row r="33" spans="1:7" ht="25.5">
      <c r="A33" s="5">
        <v>185804214</v>
      </c>
      <c r="B33" s="54" t="s">
        <v>232</v>
      </c>
      <c r="C33" s="31" t="s">
        <v>148</v>
      </c>
      <c r="D33" s="55" t="s">
        <v>310</v>
      </c>
      <c r="E33" s="47">
        <v>2304</v>
      </c>
      <c r="F33" s="44">
        <v>0</v>
      </c>
      <c r="G33" s="23">
        <f t="shared" si="4"/>
        <v>0</v>
      </c>
    </row>
    <row r="34" spans="1:7" ht="25.5">
      <c r="A34" s="5">
        <v>185804312</v>
      </c>
      <c r="B34" s="54" t="s">
        <v>234</v>
      </c>
      <c r="C34" s="31" t="s">
        <v>103</v>
      </c>
      <c r="D34" s="55" t="s">
        <v>309</v>
      </c>
      <c r="E34" s="31">
        <v>25.2</v>
      </c>
      <c r="F34" s="44">
        <v>0</v>
      </c>
      <c r="G34" s="23">
        <f t="shared" si="4"/>
        <v>0</v>
      </c>
    </row>
    <row r="35" spans="1:7" ht="26.25" thickBot="1">
      <c r="A35" s="5">
        <v>185851121</v>
      </c>
      <c r="B35" s="54" t="s">
        <v>226</v>
      </c>
      <c r="C35" s="31" t="s">
        <v>103</v>
      </c>
      <c r="D35" s="55" t="s">
        <v>309</v>
      </c>
      <c r="E35" s="31">
        <v>25.2</v>
      </c>
      <c r="F35" s="44">
        <v>0</v>
      </c>
      <c r="G35" s="23">
        <f t="shared" si="4"/>
        <v>0</v>
      </c>
    </row>
    <row r="36" spans="1:7" ht="15.75" thickBot="1">
      <c r="A36" s="66"/>
      <c r="B36" s="67" t="s">
        <v>206</v>
      </c>
      <c r="C36" s="68"/>
      <c r="D36" s="69"/>
      <c r="E36" s="86"/>
      <c r="F36" s="74"/>
      <c r="G36" s="49">
        <f>SUM(G17:G35)</f>
        <v>0</v>
      </c>
    </row>
    <row r="37" spans="1:7" ht="13.5" thickBot="1"/>
    <row r="38" spans="1:7" ht="15.75" thickBot="1">
      <c r="A38" s="144"/>
      <c r="B38" s="145" t="s">
        <v>18</v>
      </c>
      <c r="C38" s="146"/>
      <c r="D38" s="147"/>
      <c r="E38" s="146"/>
      <c r="F38" s="146"/>
      <c r="G38" s="148">
        <f>G36+G14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8"/>
  <sheetViews>
    <sheetView zoomScaleNormal="100" workbookViewId="0"/>
  </sheetViews>
  <sheetFormatPr defaultColWidth="9.140625" defaultRowHeight="12.75"/>
  <cols>
    <col min="1" max="1" width="12.85546875" style="77" customWidth="1"/>
    <col min="2" max="2" width="56.42578125" style="1" customWidth="1"/>
    <col min="3" max="3" width="7.42578125" style="2" customWidth="1"/>
    <col min="4" max="4" width="13.5703125" style="2" customWidth="1"/>
    <col min="5" max="5" width="10.140625" style="2" customWidth="1"/>
    <col min="6" max="6" width="12.42578125" style="70" customWidth="1"/>
    <col min="7" max="7" width="17" style="2" customWidth="1"/>
    <col min="8" max="16384" width="9.140625" style="1"/>
  </cols>
  <sheetData>
    <row r="1" spans="1:7" ht="18.75">
      <c r="B1" s="15" t="s">
        <v>239</v>
      </c>
    </row>
    <row r="2" spans="1:7" s="6" customFormat="1" ht="15">
      <c r="A2" s="7" t="s">
        <v>1</v>
      </c>
      <c r="B2" s="76" t="s">
        <v>2</v>
      </c>
      <c r="C2" s="7"/>
      <c r="D2" s="7"/>
      <c r="E2" s="7"/>
      <c r="F2" s="71"/>
      <c r="G2" s="7"/>
    </row>
    <row r="3" spans="1:7" s="6" customFormat="1" ht="15.75">
      <c r="A3" s="7" t="s">
        <v>3</v>
      </c>
      <c r="B3" s="136" t="s">
        <v>241</v>
      </c>
      <c r="C3" s="7"/>
      <c r="D3" s="7"/>
      <c r="E3" s="7"/>
      <c r="F3" s="71"/>
      <c r="G3" s="7"/>
    </row>
    <row r="4" spans="1:7" s="6" customFormat="1" ht="15">
      <c r="A4" s="7" t="s">
        <v>5</v>
      </c>
      <c r="B4" s="76" t="s">
        <v>6</v>
      </c>
      <c r="C4" s="7"/>
      <c r="D4" s="7"/>
      <c r="E4" s="7"/>
      <c r="F4" s="71"/>
      <c r="G4" s="7"/>
    </row>
    <row r="5" spans="1:7" s="3" customFormat="1" thickBot="1">
      <c r="A5" s="80"/>
      <c r="C5" s="4"/>
      <c r="D5" s="4"/>
      <c r="E5" s="4"/>
      <c r="F5" s="72"/>
      <c r="G5" s="4"/>
    </row>
    <row r="6" spans="1:7" ht="13.5" thickBot="1">
      <c r="A6" s="81" t="s">
        <v>31</v>
      </c>
      <c r="B6" s="35" t="s">
        <v>69</v>
      </c>
      <c r="C6" s="36" t="s">
        <v>70</v>
      </c>
      <c r="D6" s="36" t="s">
        <v>34</v>
      </c>
      <c r="E6" s="37" t="s">
        <v>71</v>
      </c>
      <c r="F6" s="37" t="s">
        <v>72</v>
      </c>
      <c r="G6" s="38" t="s">
        <v>37</v>
      </c>
    </row>
    <row r="7" spans="1:7">
      <c r="A7" s="89"/>
      <c r="B7" s="110" t="s">
        <v>84</v>
      </c>
      <c r="C7" s="39"/>
      <c r="D7" s="42"/>
      <c r="E7" s="40"/>
      <c r="F7" s="40"/>
      <c r="G7" s="43"/>
    </row>
    <row r="8" spans="1:7">
      <c r="A8" s="5">
        <v>1</v>
      </c>
      <c r="B8" s="102" t="s">
        <v>208</v>
      </c>
      <c r="C8" s="27" t="s">
        <v>78</v>
      </c>
      <c r="D8" s="41" t="s">
        <v>298</v>
      </c>
      <c r="E8" s="47">
        <v>4200</v>
      </c>
      <c r="F8" s="44">
        <v>0</v>
      </c>
      <c r="G8" s="23">
        <f>E8*F8</f>
        <v>0</v>
      </c>
    </row>
    <row r="9" spans="1:7">
      <c r="A9" s="5">
        <v>2</v>
      </c>
      <c r="B9" s="102" t="s">
        <v>100</v>
      </c>
      <c r="C9" s="27" t="s">
        <v>82</v>
      </c>
      <c r="D9" s="41" t="s">
        <v>264</v>
      </c>
      <c r="E9" s="31">
        <v>8.4000000000000005E-2</v>
      </c>
      <c r="F9" s="44">
        <v>0</v>
      </c>
      <c r="G9" s="23">
        <f t="shared" ref="G9" si="0">E9*F9</f>
        <v>0</v>
      </c>
    </row>
    <row r="10" spans="1:7">
      <c r="A10" s="89"/>
      <c r="B10" s="110" t="s">
        <v>107</v>
      </c>
      <c r="C10" s="39"/>
      <c r="D10" s="42"/>
      <c r="E10" s="40"/>
      <c r="F10" s="40"/>
      <c r="G10" s="43"/>
    </row>
    <row r="11" spans="1:7">
      <c r="A11" s="5">
        <v>3</v>
      </c>
      <c r="B11" s="102" t="s">
        <v>210</v>
      </c>
      <c r="C11" s="27" t="s">
        <v>78</v>
      </c>
      <c r="D11" s="41" t="s">
        <v>300</v>
      </c>
      <c r="E11" s="47">
        <v>5760</v>
      </c>
      <c r="F11" s="44">
        <v>0</v>
      </c>
      <c r="G11" s="23">
        <f>E11*F11</f>
        <v>0</v>
      </c>
    </row>
    <row r="12" spans="1:7">
      <c r="A12" s="89"/>
      <c r="B12" s="110" t="s">
        <v>116</v>
      </c>
      <c r="C12" s="39"/>
      <c r="D12" s="42"/>
      <c r="E12" s="40"/>
      <c r="F12" s="40"/>
      <c r="G12" s="43"/>
    </row>
    <row r="13" spans="1:7" ht="13.5" thickBot="1">
      <c r="A13" s="5">
        <v>4</v>
      </c>
      <c r="B13" s="102" t="s">
        <v>212</v>
      </c>
      <c r="C13" s="27" t="s">
        <v>78</v>
      </c>
      <c r="D13" s="41" t="s">
        <v>301</v>
      </c>
      <c r="E13" s="47">
        <v>25200</v>
      </c>
      <c r="F13" s="44">
        <v>0</v>
      </c>
      <c r="G13" s="23">
        <f>E13*F13</f>
        <v>0</v>
      </c>
    </row>
    <row r="14" spans="1:7" s="6" customFormat="1" ht="15.75" thickBot="1">
      <c r="A14" s="112"/>
      <c r="B14" s="113" t="s">
        <v>141</v>
      </c>
      <c r="C14" s="48"/>
      <c r="D14" s="48"/>
      <c r="E14" s="86"/>
      <c r="F14" s="74"/>
      <c r="G14" s="49">
        <f>SUM(G7:G13)</f>
        <v>0</v>
      </c>
    </row>
    <row r="15" spans="1:7" s="3" customFormat="1" thickBot="1">
      <c r="A15" s="79"/>
      <c r="B15" s="33"/>
      <c r="C15" s="34"/>
      <c r="D15" s="34"/>
      <c r="E15" s="34"/>
      <c r="F15" s="75"/>
      <c r="G15" s="4"/>
    </row>
    <row r="16" spans="1:7" ht="13.5" thickBot="1">
      <c r="A16" s="64" t="s">
        <v>143</v>
      </c>
      <c r="B16" s="52" t="s">
        <v>144</v>
      </c>
      <c r="C16" s="36" t="s">
        <v>70</v>
      </c>
      <c r="D16" s="53" t="s">
        <v>34</v>
      </c>
      <c r="E16" s="37" t="s">
        <v>71</v>
      </c>
      <c r="F16" s="37" t="s">
        <v>72</v>
      </c>
      <c r="G16" s="38" t="s">
        <v>37</v>
      </c>
    </row>
    <row r="17" spans="1:7">
      <c r="A17" s="65"/>
      <c r="B17" s="59" t="s">
        <v>80</v>
      </c>
      <c r="C17" s="56"/>
      <c r="D17" s="57"/>
      <c r="E17" s="56"/>
      <c r="F17" s="94"/>
      <c r="G17" s="58"/>
    </row>
    <row r="18" spans="1:7" ht="27.75">
      <c r="A18" s="5" t="s">
        <v>155</v>
      </c>
      <c r="B18" s="54" t="s">
        <v>214</v>
      </c>
      <c r="C18" s="31" t="s">
        <v>148</v>
      </c>
      <c r="D18" s="55" t="s">
        <v>311</v>
      </c>
      <c r="E18" s="47">
        <v>25350</v>
      </c>
      <c r="F18" s="44">
        <v>0</v>
      </c>
      <c r="G18" s="23">
        <f t="shared" ref="G18" si="1">E18*F18</f>
        <v>0</v>
      </c>
    </row>
    <row r="19" spans="1:7">
      <c r="A19" s="65"/>
      <c r="B19" s="59" t="s">
        <v>84</v>
      </c>
      <c r="C19" s="56"/>
      <c r="D19" s="57"/>
      <c r="E19" s="56"/>
      <c r="F19" s="94"/>
      <c r="G19" s="58"/>
    </row>
    <row r="20" spans="1:7">
      <c r="A20" s="5">
        <v>184801121</v>
      </c>
      <c r="B20" s="54" t="s">
        <v>216</v>
      </c>
      <c r="C20" s="31" t="s">
        <v>75</v>
      </c>
      <c r="D20" s="55" t="s">
        <v>76</v>
      </c>
      <c r="E20" s="31">
        <v>14</v>
      </c>
      <c r="F20" s="44">
        <v>0</v>
      </c>
      <c r="G20" s="23">
        <f t="shared" ref="G20:G26" si="2">E20*F20</f>
        <v>0</v>
      </c>
    </row>
    <row r="21" spans="1:7">
      <c r="A21" s="5" t="s">
        <v>145</v>
      </c>
      <c r="B21" s="54" t="s">
        <v>217</v>
      </c>
      <c r="C21" s="31" t="s">
        <v>75</v>
      </c>
      <c r="D21" s="55" t="s">
        <v>76</v>
      </c>
      <c r="E21" s="31">
        <v>14</v>
      </c>
      <c r="F21" s="44">
        <v>0</v>
      </c>
      <c r="G21" s="23">
        <f t="shared" si="2"/>
        <v>0</v>
      </c>
    </row>
    <row r="22" spans="1:7">
      <c r="A22" s="5">
        <v>184911111</v>
      </c>
      <c r="B22" s="54" t="s">
        <v>219</v>
      </c>
      <c r="C22" s="31" t="s">
        <v>75</v>
      </c>
      <c r="D22" s="55" t="s">
        <v>304</v>
      </c>
      <c r="E22" s="31">
        <v>0.7</v>
      </c>
      <c r="F22" s="44">
        <v>0</v>
      </c>
      <c r="G22" s="23">
        <f t="shared" si="2"/>
        <v>0</v>
      </c>
    </row>
    <row r="23" spans="1:7" ht="25.5">
      <c r="A23" s="5">
        <v>185804213</v>
      </c>
      <c r="B23" s="54" t="s">
        <v>221</v>
      </c>
      <c r="C23" s="31" t="s">
        <v>148</v>
      </c>
      <c r="D23" s="55" t="s">
        <v>312</v>
      </c>
      <c r="E23" s="31">
        <v>28</v>
      </c>
      <c r="F23" s="44">
        <v>0</v>
      </c>
      <c r="G23" s="23">
        <f t="shared" si="2"/>
        <v>0</v>
      </c>
    </row>
    <row r="24" spans="1:7" ht="25.5">
      <c r="A24" s="5">
        <v>184813133</v>
      </c>
      <c r="B24" s="54" t="s">
        <v>223</v>
      </c>
      <c r="C24" s="31" t="s">
        <v>172</v>
      </c>
      <c r="D24" s="55">
        <v>0.14000000000000001</v>
      </c>
      <c r="E24" s="31">
        <v>0.14000000000000001</v>
      </c>
      <c r="F24" s="44">
        <v>0</v>
      </c>
      <c r="G24" s="23">
        <f t="shared" si="2"/>
        <v>0</v>
      </c>
    </row>
    <row r="25" spans="1:7" ht="25.5">
      <c r="A25" s="5">
        <v>185804312</v>
      </c>
      <c r="B25" s="54" t="s">
        <v>224</v>
      </c>
      <c r="C25" s="31" t="s">
        <v>103</v>
      </c>
      <c r="D25" s="55" t="s">
        <v>306</v>
      </c>
      <c r="E25" s="31">
        <v>4.2</v>
      </c>
      <c r="F25" s="44">
        <v>0</v>
      </c>
      <c r="G25" s="23">
        <f t="shared" si="2"/>
        <v>0</v>
      </c>
    </row>
    <row r="26" spans="1:7" ht="25.5">
      <c r="A26" s="5">
        <v>185851121</v>
      </c>
      <c r="B26" s="54" t="s">
        <v>226</v>
      </c>
      <c r="C26" s="31" t="s">
        <v>103</v>
      </c>
      <c r="D26" s="55" t="s">
        <v>306</v>
      </c>
      <c r="E26" s="31">
        <v>4.2</v>
      </c>
      <c r="F26" s="44">
        <v>0</v>
      </c>
      <c r="G26" s="23">
        <f t="shared" si="2"/>
        <v>0</v>
      </c>
    </row>
    <row r="27" spans="1:7">
      <c r="A27" s="65"/>
      <c r="B27" s="59" t="s">
        <v>107</v>
      </c>
      <c r="C27" s="56"/>
      <c r="D27" s="57"/>
      <c r="E27" s="56"/>
      <c r="F27" s="94"/>
      <c r="G27" s="58"/>
    </row>
    <row r="28" spans="1:7">
      <c r="A28" s="5" t="s">
        <v>145</v>
      </c>
      <c r="B28" s="54" t="s">
        <v>227</v>
      </c>
      <c r="C28" s="31" t="s">
        <v>75</v>
      </c>
      <c r="D28" s="55" t="s">
        <v>313</v>
      </c>
      <c r="E28" s="31">
        <v>96</v>
      </c>
      <c r="F28" s="44">
        <v>0</v>
      </c>
      <c r="G28" s="23">
        <f t="shared" ref="G28:G30" si="3">E28*F28</f>
        <v>0</v>
      </c>
    </row>
    <row r="29" spans="1:7" ht="25.5">
      <c r="A29" s="5">
        <v>185804312</v>
      </c>
      <c r="B29" s="54" t="s">
        <v>229</v>
      </c>
      <c r="C29" s="31" t="s">
        <v>103</v>
      </c>
      <c r="D29" s="55" t="s">
        <v>307</v>
      </c>
      <c r="E29" s="31">
        <v>5.76</v>
      </c>
      <c r="F29" s="44">
        <v>0</v>
      </c>
      <c r="G29" s="23">
        <f t="shared" si="3"/>
        <v>0</v>
      </c>
    </row>
    <row r="30" spans="1:7" ht="25.5">
      <c r="A30" s="5">
        <v>185851121</v>
      </c>
      <c r="B30" s="54" t="s">
        <v>226</v>
      </c>
      <c r="C30" s="31" t="s">
        <v>103</v>
      </c>
      <c r="D30" s="55" t="s">
        <v>307</v>
      </c>
      <c r="E30" s="31">
        <v>5.76</v>
      </c>
      <c r="F30" s="44">
        <v>0</v>
      </c>
      <c r="G30" s="23">
        <f t="shared" si="3"/>
        <v>0</v>
      </c>
    </row>
    <row r="31" spans="1:7">
      <c r="A31" s="65"/>
      <c r="B31" s="59" t="s">
        <v>189</v>
      </c>
      <c r="C31" s="56"/>
      <c r="D31" s="57"/>
      <c r="E31" s="56"/>
      <c r="F31" s="95"/>
      <c r="G31" s="60"/>
    </row>
    <row r="32" spans="1:7">
      <c r="A32" s="5" t="s">
        <v>145</v>
      </c>
      <c r="B32" s="54" t="s">
        <v>231</v>
      </c>
      <c r="C32" s="31" t="s">
        <v>75</v>
      </c>
      <c r="D32" s="55" t="s">
        <v>292</v>
      </c>
      <c r="E32" s="47">
        <v>840</v>
      </c>
      <c r="F32" s="44">
        <v>0</v>
      </c>
      <c r="G32" s="23">
        <f t="shared" ref="G32:G35" si="4">E32*F32</f>
        <v>0</v>
      </c>
    </row>
    <row r="33" spans="1:7" ht="25.5">
      <c r="A33" s="5">
        <v>185804214</v>
      </c>
      <c r="B33" s="54" t="s">
        <v>232</v>
      </c>
      <c r="C33" s="31" t="s">
        <v>148</v>
      </c>
      <c r="D33" s="55" t="s">
        <v>308</v>
      </c>
      <c r="E33" s="47">
        <v>2304</v>
      </c>
      <c r="F33" s="44">
        <v>0</v>
      </c>
      <c r="G33" s="23">
        <f t="shared" si="4"/>
        <v>0</v>
      </c>
    </row>
    <row r="34" spans="1:7" ht="25.5">
      <c r="A34" s="5">
        <v>185804312</v>
      </c>
      <c r="B34" s="54" t="s">
        <v>234</v>
      </c>
      <c r="C34" s="31" t="s">
        <v>103</v>
      </c>
      <c r="D34" s="55" t="s">
        <v>309</v>
      </c>
      <c r="E34" s="31">
        <v>25.2</v>
      </c>
      <c r="F34" s="44">
        <v>0</v>
      </c>
      <c r="G34" s="23">
        <f t="shared" si="4"/>
        <v>0</v>
      </c>
    </row>
    <row r="35" spans="1:7" ht="26.25" thickBot="1">
      <c r="A35" s="5">
        <v>185851121</v>
      </c>
      <c r="B35" s="54" t="s">
        <v>226</v>
      </c>
      <c r="C35" s="31" t="s">
        <v>103</v>
      </c>
      <c r="D35" s="55" t="s">
        <v>309</v>
      </c>
      <c r="E35" s="31">
        <v>25.2</v>
      </c>
      <c r="F35" s="44">
        <v>0</v>
      </c>
      <c r="G35" s="23">
        <f t="shared" si="4"/>
        <v>0</v>
      </c>
    </row>
    <row r="36" spans="1:7" ht="15.75" thickBot="1">
      <c r="A36" s="66"/>
      <c r="B36" s="67" t="s">
        <v>206</v>
      </c>
      <c r="C36" s="68"/>
      <c r="D36" s="69"/>
      <c r="E36" s="86"/>
      <c r="F36" s="74"/>
      <c r="G36" s="49">
        <f>SUM(G17:G35)</f>
        <v>0</v>
      </c>
    </row>
    <row r="37" spans="1:7" ht="13.5" thickBot="1"/>
    <row r="38" spans="1:7" ht="15.75" thickBot="1">
      <c r="A38" s="144"/>
      <c r="B38" s="145" t="s">
        <v>18</v>
      </c>
      <c r="C38" s="146"/>
      <c r="D38" s="147"/>
      <c r="E38" s="146"/>
      <c r="F38" s="146"/>
      <c r="G38" s="148">
        <f>G36+G14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tabSelected="1" zoomScaleNormal="100" workbookViewId="0"/>
  </sheetViews>
  <sheetFormatPr defaultColWidth="9.140625" defaultRowHeight="15"/>
  <cols>
    <col min="1" max="1" width="10.7109375" style="6" customWidth="1"/>
    <col min="2" max="2" width="56.7109375" style="6" customWidth="1"/>
    <col min="3" max="3" width="16.5703125" style="7" customWidth="1"/>
    <col min="4" max="4" width="16" style="7" customWidth="1"/>
    <col min="5" max="5" width="21.5703125" style="7" customWidth="1"/>
    <col min="6" max="6" width="9.140625" style="6"/>
    <col min="7" max="7" width="11.42578125" style="6" bestFit="1" customWidth="1"/>
    <col min="8" max="16384" width="9.140625" style="6"/>
  </cols>
  <sheetData>
    <row r="1" spans="1:5" ht="18.75">
      <c r="B1" s="15" t="s">
        <v>21</v>
      </c>
    </row>
    <row r="2" spans="1:5" ht="14.25" customHeight="1">
      <c r="A2" s="7" t="s">
        <v>1</v>
      </c>
      <c r="B2" s="76" t="s">
        <v>2</v>
      </c>
      <c r="C2" s="8"/>
    </row>
    <row r="3" spans="1:5" ht="14.25" customHeight="1">
      <c r="A3" s="7" t="s">
        <v>3</v>
      </c>
      <c r="B3" s="136" t="s">
        <v>22</v>
      </c>
      <c r="C3" s="8"/>
    </row>
    <row r="4" spans="1:5" ht="15" customHeight="1">
      <c r="A4" s="7" t="s">
        <v>5</v>
      </c>
      <c r="B4" s="76" t="s">
        <v>6</v>
      </c>
      <c r="C4" s="8"/>
    </row>
    <row r="5" spans="1:5" ht="15" customHeight="1">
      <c r="A5" s="7"/>
      <c r="B5" s="8"/>
      <c r="C5" s="8"/>
    </row>
    <row r="6" spans="1:5" s="12" customFormat="1" ht="15" customHeight="1">
      <c r="A6" s="9" t="s">
        <v>7</v>
      </c>
      <c r="B6" s="10"/>
      <c r="C6" s="10"/>
      <c r="D6" s="11"/>
      <c r="E6" s="11"/>
    </row>
    <row r="7" spans="1:5" s="12" customFormat="1" ht="15" customHeight="1">
      <c r="A7" s="9" t="s">
        <v>8</v>
      </c>
      <c r="B7" s="10"/>
      <c r="C7" s="10"/>
      <c r="D7" s="11"/>
      <c r="E7" s="11"/>
    </row>
    <row r="8" spans="1:5" s="12" customFormat="1" ht="15" customHeight="1">
      <c r="A8" s="9" t="s">
        <v>9</v>
      </c>
      <c r="B8" s="10"/>
      <c r="C8" s="10"/>
      <c r="D8" s="11"/>
      <c r="E8" s="11"/>
    </row>
    <row r="9" spans="1:5" ht="15.75" thickBot="1">
      <c r="A9" s="13"/>
    </row>
    <row r="10" spans="1:5" s="14" customFormat="1">
      <c r="A10" s="149" t="s">
        <v>11</v>
      </c>
      <c r="B10" s="150" t="s">
        <v>12</v>
      </c>
      <c r="C10" s="151" t="s">
        <v>13</v>
      </c>
      <c r="D10" s="151" t="s">
        <v>14</v>
      </c>
      <c r="E10" s="152" t="s">
        <v>15</v>
      </c>
    </row>
    <row r="11" spans="1:5">
      <c r="A11" s="119">
        <v>1</v>
      </c>
      <c r="B11" s="120" t="s">
        <v>23</v>
      </c>
      <c r="C11" s="121">
        <f>'SO 01 Materiál'!$G$25</f>
        <v>0</v>
      </c>
      <c r="D11" s="121">
        <f>0.21*C11</f>
        <v>0</v>
      </c>
      <c r="E11" s="122">
        <f>C11+D11</f>
        <v>0</v>
      </c>
    </row>
    <row r="12" spans="1:5">
      <c r="A12" s="119">
        <v>2</v>
      </c>
      <c r="B12" s="120" t="s">
        <v>24</v>
      </c>
      <c r="C12" s="121">
        <f>'SO 01 Ostatní materiál'!$G$43</f>
        <v>0</v>
      </c>
      <c r="D12" s="121">
        <f>0.21*C12</f>
        <v>0</v>
      </c>
      <c r="E12" s="122">
        <f>C12+D12</f>
        <v>0</v>
      </c>
    </row>
    <row r="13" spans="1:5">
      <c r="A13" s="119">
        <v>3</v>
      </c>
      <c r="B13" s="120" t="s">
        <v>25</v>
      </c>
      <c r="C13" s="121">
        <f>'SO 01 Zahradnické práce'!$G$55</f>
        <v>0</v>
      </c>
      <c r="D13" s="121">
        <f>0.21*C13</f>
        <v>0</v>
      </c>
      <c r="E13" s="122">
        <f>C13+D13</f>
        <v>0</v>
      </c>
    </row>
    <row r="14" spans="1:5">
      <c r="A14" s="153"/>
      <c r="B14" s="154" t="s">
        <v>18</v>
      </c>
      <c r="C14" s="155">
        <f>SUM(C11:C13)</f>
        <v>0</v>
      </c>
      <c r="D14" s="155">
        <f>SUM(D11:D13)</f>
        <v>0</v>
      </c>
      <c r="E14" s="156">
        <f>SUM(E11:E13)</f>
        <v>0</v>
      </c>
    </row>
    <row r="15" spans="1:5" ht="75">
      <c r="A15" s="157"/>
      <c r="B15" s="158" t="s">
        <v>26</v>
      </c>
      <c r="C15" s="159">
        <f>0.05*C14</f>
        <v>0</v>
      </c>
      <c r="D15" s="159">
        <f>0.21*C15</f>
        <v>0</v>
      </c>
      <c r="E15" s="160">
        <f>C15+D15</f>
        <v>0</v>
      </c>
    </row>
    <row r="16" spans="1:5" ht="16.5" thickBot="1">
      <c r="A16" s="161"/>
      <c r="B16" s="162" t="s">
        <v>18</v>
      </c>
      <c r="C16" s="163">
        <f>C14+C15</f>
        <v>0</v>
      </c>
      <c r="D16" s="163">
        <f>D14+D15</f>
        <v>0</v>
      </c>
      <c r="E16" s="164">
        <f>E14+E15</f>
        <v>0</v>
      </c>
    </row>
    <row r="17" spans="1:5" ht="15.75" thickBot="1"/>
    <row r="18" spans="1:5">
      <c r="A18" s="149" t="s">
        <v>11</v>
      </c>
      <c r="B18" s="150" t="s">
        <v>12</v>
      </c>
      <c r="C18" s="151" t="s">
        <v>13</v>
      </c>
      <c r="D18" s="151" t="s">
        <v>14</v>
      </c>
      <c r="E18" s="152" t="s">
        <v>15</v>
      </c>
    </row>
    <row r="19" spans="1:5">
      <c r="A19" s="119">
        <v>1</v>
      </c>
      <c r="B19" s="120" t="s">
        <v>27</v>
      </c>
      <c r="C19" s="121">
        <f>'SO 01 Násl.péče 1.VEG'!$G$38</f>
        <v>0</v>
      </c>
      <c r="D19" s="121">
        <f>0.21*C19</f>
        <v>0</v>
      </c>
      <c r="E19" s="122">
        <f>C19+D19</f>
        <v>0</v>
      </c>
    </row>
    <row r="20" spans="1:5">
      <c r="A20" s="119">
        <v>2</v>
      </c>
      <c r="B20" s="120" t="s">
        <v>28</v>
      </c>
      <c r="C20" s="121">
        <f>'SO 01 Násl.péče 2.VEG '!$G$38</f>
        <v>0</v>
      </c>
      <c r="D20" s="121">
        <f>0.21*C20</f>
        <v>0</v>
      </c>
      <c r="E20" s="122">
        <f>C20+D20</f>
        <v>0</v>
      </c>
    </row>
    <row r="21" spans="1:5">
      <c r="A21" s="119">
        <v>3</v>
      </c>
      <c r="B21" s="120" t="s">
        <v>29</v>
      </c>
      <c r="C21" s="121">
        <f>'SO 01 Násl.péče 3.VEG '!$G$38</f>
        <v>0</v>
      </c>
      <c r="D21" s="121">
        <f>0.21*C21</f>
        <v>0</v>
      </c>
      <c r="E21" s="122">
        <f>C21+D21</f>
        <v>0</v>
      </c>
    </row>
    <row r="22" spans="1:5" ht="16.5" thickBot="1">
      <c r="A22" s="161"/>
      <c r="B22" s="162" t="s">
        <v>18</v>
      </c>
      <c r="C22" s="163">
        <f>SUM(C19:C21)</f>
        <v>0</v>
      </c>
      <c r="D22" s="163">
        <f>SUM(D19:D21)</f>
        <v>0</v>
      </c>
      <c r="E22" s="164">
        <f>SUM(E19:E21)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  <ignoredErrors>
    <ignoredError sqref="D14:E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zoomScaleNormal="100" workbookViewId="0"/>
  </sheetViews>
  <sheetFormatPr defaultColWidth="9.140625" defaultRowHeight="12.75"/>
  <cols>
    <col min="1" max="1" width="11.28515625" style="1" customWidth="1"/>
    <col min="2" max="2" width="36.85546875" style="1" customWidth="1"/>
    <col min="3" max="3" width="18" style="2" customWidth="1"/>
    <col min="4" max="4" width="16.140625" style="2" customWidth="1"/>
    <col min="5" max="5" width="12.7109375" style="2" customWidth="1"/>
    <col min="6" max="6" width="12.42578125" style="2" customWidth="1"/>
    <col min="7" max="7" width="17" style="2" customWidth="1"/>
    <col min="8" max="16384" width="9.140625" style="1"/>
  </cols>
  <sheetData>
    <row r="1" spans="1:7" ht="18.75">
      <c r="B1" s="15" t="s">
        <v>30</v>
      </c>
    </row>
    <row r="2" spans="1:7" s="6" customFormat="1" ht="15">
      <c r="A2" s="7" t="s">
        <v>1</v>
      </c>
      <c r="B2" s="76" t="s">
        <v>2</v>
      </c>
      <c r="C2" s="8"/>
      <c r="D2" s="7"/>
      <c r="E2" s="7"/>
      <c r="F2" s="7"/>
      <c r="G2" s="7"/>
    </row>
    <row r="3" spans="1:7" s="6" customFormat="1" ht="15.75">
      <c r="A3" s="7" t="s">
        <v>3</v>
      </c>
      <c r="B3" s="136" t="s">
        <v>22</v>
      </c>
      <c r="C3" s="8"/>
      <c r="D3" s="7"/>
      <c r="E3" s="7"/>
      <c r="F3" s="7"/>
      <c r="G3" s="7"/>
    </row>
    <row r="4" spans="1:7" s="6" customFormat="1" ht="15">
      <c r="A4" s="7" t="s">
        <v>5</v>
      </c>
      <c r="B4" s="76" t="s">
        <v>6</v>
      </c>
      <c r="C4" s="8"/>
      <c r="D4" s="7"/>
      <c r="E4" s="7"/>
      <c r="F4" s="7"/>
      <c r="G4" s="7"/>
    </row>
    <row r="5" spans="1:7" ht="13.5" thickBot="1">
      <c r="A5" s="16"/>
    </row>
    <row r="6" spans="1:7" s="16" customFormat="1" ht="13.5" thickBot="1">
      <c r="A6" s="64" t="s">
        <v>31</v>
      </c>
      <c r="B6" s="37" t="s">
        <v>32</v>
      </c>
      <c r="C6" s="37" t="s">
        <v>33</v>
      </c>
      <c r="D6" s="37" t="s">
        <v>34</v>
      </c>
      <c r="E6" s="100" t="s">
        <v>35</v>
      </c>
      <c r="F6" s="101" t="s">
        <v>36</v>
      </c>
      <c r="G6" s="38" t="s">
        <v>37</v>
      </c>
    </row>
    <row r="7" spans="1:7" s="88" customFormat="1">
      <c r="A7" s="130"/>
      <c r="B7" s="131" t="s">
        <v>38</v>
      </c>
      <c r="C7" s="132"/>
      <c r="D7" s="98"/>
      <c r="E7" s="99"/>
      <c r="F7" s="125"/>
      <c r="G7" s="126"/>
    </row>
    <row r="8" spans="1:7" s="88" customFormat="1" ht="25.5">
      <c r="A8" s="5">
        <v>1</v>
      </c>
      <c r="B8" s="105" t="s">
        <v>39</v>
      </c>
      <c r="C8" s="20" t="s">
        <v>40</v>
      </c>
      <c r="D8" s="21" t="s">
        <v>41</v>
      </c>
      <c r="E8" s="127">
        <v>6</v>
      </c>
      <c r="F8" s="28">
        <v>0</v>
      </c>
      <c r="G8" s="23">
        <f>E8*F8</f>
        <v>0</v>
      </c>
    </row>
    <row r="9" spans="1:7" s="88" customFormat="1" ht="25.5">
      <c r="A9" s="5">
        <v>2</v>
      </c>
      <c r="B9" s="105" t="s">
        <v>42</v>
      </c>
      <c r="C9" s="20" t="s">
        <v>40</v>
      </c>
      <c r="D9" s="21" t="s">
        <v>43</v>
      </c>
      <c r="E9" s="31">
        <v>9</v>
      </c>
      <c r="F9" s="28">
        <v>0</v>
      </c>
      <c r="G9" s="23">
        <f t="shared" ref="G9:G10" si="0">E9*F9</f>
        <v>0</v>
      </c>
    </row>
    <row r="10" spans="1:7" s="88" customFormat="1" ht="25.5">
      <c r="A10" s="5">
        <v>3</v>
      </c>
      <c r="B10" s="105" t="s">
        <v>44</v>
      </c>
      <c r="C10" s="20" t="s">
        <v>40</v>
      </c>
      <c r="D10" s="21" t="s">
        <v>45</v>
      </c>
      <c r="E10" s="31">
        <v>8</v>
      </c>
      <c r="F10" s="28">
        <v>0</v>
      </c>
      <c r="G10" s="23">
        <f t="shared" si="0"/>
        <v>0</v>
      </c>
    </row>
    <row r="11" spans="1:7" s="88" customFormat="1">
      <c r="A11" s="89"/>
      <c r="B11" s="104" t="s">
        <v>46</v>
      </c>
      <c r="C11" s="24"/>
      <c r="D11" s="17"/>
      <c r="E11" s="17"/>
      <c r="F11" s="17"/>
      <c r="G11" s="26"/>
    </row>
    <row r="12" spans="1:7" s="88" customFormat="1" ht="25.5">
      <c r="A12" s="5">
        <v>4</v>
      </c>
      <c r="B12" s="105" t="s">
        <v>39</v>
      </c>
      <c r="C12" s="20" t="s">
        <v>47</v>
      </c>
      <c r="D12" s="21" t="s">
        <v>48</v>
      </c>
      <c r="E12" s="22">
        <v>20</v>
      </c>
      <c r="F12" s="28">
        <v>0</v>
      </c>
      <c r="G12" s="23">
        <f>E12*F12</f>
        <v>0</v>
      </c>
    </row>
    <row r="13" spans="1:7" s="88" customFormat="1" ht="25.5">
      <c r="A13" s="5">
        <v>5</v>
      </c>
      <c r="B13" s="105" t="s">
        <v>49</v>
      </c>
      <c r="C13" s="20" t="s">
        <v>47</v>
      </c>
      <c r="D13" s="21" t="s">
        <v>48</v>
      </c>
      <c r="E13" s="22">
        <v>20</v>
      </c>
      <c r="F13" s="28">
        <v>0</v>
      </c>
      <c r="G13" s="23">
        <f t="shared" ref="G13:G15" si="1">E13*F13</f>
        <v>0</v>
      </c>
    </row>
    <row r="14" spans="1:7" s="88" customFormat="1" ht="25.5">
      <c r="A14" s="5">
        <v>6</v>
      </c>
      <c r="B14" s="105" t="s">
        <v>42</v>
      </c>
      <c r="C14" s="20" t="s">
        <v>47</v>
      </c>
      <c r="D14" s="21" t="s">
        <v>50</v>
      </c>
      <c r="E14" s="22">
        <v>65</v>
      </c>
      <c r="F14" s="28">
        <v>0</v>
      </c>
      <c r="G14" s="23">
        <f t="shared" si="1"/>
        <v>0</v>
      </c>
    </row>
    <row r="15" spans="1:7" s="88" customFormat="1" ht="25.5">
      <c r="A15" s="5">
        <v>7</v>
      </c>
      <c r="B15" s="105" t="s">
        <v>44</v>
      </c>
      <c r="C15" s="20" t="s">
        <v>47</v>
      </c>
      <c r="D15" s="21" t="s">
        <v>51</v>
      </c>
      <c r="E15" s="22">
        <v>30</v>
      </c>
      <c r="F15" s="28">
        <v>0</v>
      </c>
      <c r="G15" s="23">
        <f t="shared" si="1"/>
        <v>0</v>
      </c>
    </row>
    <row r="16" spans="1:7" s="88" customFormat="1">
      <c r="A16" s="89"/>
      <c r="B16" s="104" t="s">
        <v>52</v>
      </c>
      <c r="C16" s="24"/>
      <c r="D16" s="17"/>
      <c r="E16" s="17"/>
      <c r="F16" s="17"/>
      <c r="G16" s="26"/>
    </row>
    <row r="17" spans="1:7" s="88" customFormat="1">
      <c r="A17" s="5">
        <v>8</v>
      </c>
      <c r="B17" s="105" t="s">
        <v>53</v>
      </c>
      <c r="C17" s="20" t="s">
        <v>54</v>
      </c>
      <c r="D17" s="21" t="s">
        <v>55</v>
      </c>
      <c r="E17" s="22">
        <v>70</v>
      </c>
      <c r="F17" s="28">
        <v>0</v>
      </c>
      <c r="G17" s="23">
        <f>E17*F17</f>
        <v>0</v>
      </c>
    </row>
    <row r="18" spans="1:7" s="88" customFormat="1">
      <c r="A18" s="5">
        <v>9</v>
      </c>
      <c r="B18" s="105" t="s">
        <v>56</v>
      </c>
      <c r="C18" s="20" t="s">
        <v>54</v>
      </c>
      <c r="D18" s="21" t="s">
        <v>57</v>
      </c>
      <c r="E18" s="22">
        <v>145</v>
      </c>
      <c r="F18" s="28">
        <v>0</v>
      </c>
      <c r="G18" s="23">
        <f t="shared" ref="G18:G22" si="2">E18*F18</f>
        <v>0</v>
      </c>
    </row>
    <row r="19" spans="1:7" s="88" customFormat="1">
      <c r="A19" s="5">
        <v>10</v>
      </c>
      <c r="B19" s="105" t="s">
        <v>58</v>
      </c>
      <c r="C19" s="20" t="s">
        <v>54</v>
      </c>
      <c r="D19" s="21" t="s">
        <v>59</v>
      </c>
      <c r="E19" s="22">
        <v>45</v>
      </c>
      <c r="F19" s="28">
        <v>0</v>
      </c>
      <c r="G19" s="23">
        <f t="shared" si="2"/>
        <v>0</v>
      </c>
    </row>
    <row r="20" spans="1:7" s="88" customFormat="1">
      <c r="A20" s="5">
        <v>11</v>
      </c>
      <c r="B20" s="105" t="s">
        <v>60</v>
      </c>
      <c r="C20" s="20" t="s">
        <v>54</v>
      </c>
      <c r="D20" s="21" t="s">
        <v>61</v>
      </c>
      <c r="E20" s="22">
        <v>140</v>
      </c>
      <c r="F20" s="28">
        <v>0</v>
      </c>
      <c r="G20" s="23">
        <f t="shared" si="2"/>
        <v>0</v>
      </c>
    </row>
    <row r="21" spans="1:7" s="88" customFormat="1">
      <c r="A21" s="5">
        <v>12</v>
      </c>
      <c r="B21" s="105" t="s">
        <v>62</v>
      </c>
      <c r="C21" s="20" t="s">
        <v>54</v>
      </c>
      <c r="D21" s="21" t="s">
        <v>63</v>
      </c>
      <c r="E21" s="22">
        <v>130</v>
      </c>
      <c r="F21" s="28">
        <v>0</v>
      </c>
      <c r="G21" s="23">
        <f t="shared" si="2"/>
        <v>0</v>
      </c>
    </row>
    <row r="22" spans="1:7" s="88" customFormat="1">
      <c r="A22" s="5">
        <v>13</v>
      </c>
      <c r="B22" s="105" t="s">
        <v>64</v>
      </c>
      <c r="C22" s="20" t="s">
        <v>54</v>
      </c>
      <c r="D22" s="21" t="s">
        <v>65</v>
      </c>
      <c r="E22" s="22">
        <v>140</v>
      </c>
      <c r="F22" s="28">
        <v>0</v>
      </c>
      <c r="G22" s="23">
        <f t="shared" si="2"/>
        <v>0</v>
      </c>
    </row>
    <row r="23" spans="1:7" s="88" customFormat="1">
      <c r="A23" s="89"/>
      <c r="B23" s="104" t="s">
        <v>66</v>
      </c>
      <c r="C23" s="24"/>
      <c r="D23" s="17"/>
      <c r="E23" s="17"/>
      <c r="F23" s="17"/>
      <c r="G23" s="26"/>
    </row>
    <row r="24" spans="1:7" s="88" customFormat="1" ht="13.5" thickBot="1">
      <c r="A24" s="5">
        <v>14</v>
      </c>
      <c r="B24" s="105" t="s">
        <v>66</v>
      </c>
      <c r="C24" s="20"/>
      <c r="D24" s="21"/>
      <c r="E24" s="22">
        <v>1</v>
      </c>
      <c r="F24" s="28">
        <v>0</v>
      </c>
      <c r="G24" s="23">
        <f>E24*F24</f>
        <v>0</v>
      </c>
    </row>
    <row r="25" spans="1:7" s="93" customFormat="1" ht="15.75" thickBot="1">
      <c r="A25" s="66"/>
      <c r="B25" s="67" t="s">
        <v>67</v>
      </c>
      <c r="C25" s="86"/>
      <c r="D25" s="86"/>
      <c r="E25" s="108"/>
      <c r="F25" s="109"/>
      <c r="G25" s="49">
        <f>SUM(G7:G24)</f>
        <v>0</v>
      </c>
    </row>
    <row r="26" spans="1:7">
      <c r="E26" s="32"/>
    </row>
  </sheetData>
  <phoneticPr fontId="27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7"/>
  <sheetViews>
    <sheetView zoomScaleNormal="100" workbookViewId="0"/>
  </sheetViews>
  <sheetFormatPr defaultColWidth="9.140625" defaultRowHeight="12.75"/>
  <cols>
    <col min="1" max="1" width="8.85546875" style="77" customWidth="1"/>
    <col min="2" max="2" width="57.7109375" style="1" customWidth="1"/>
    <col min="3" max="3" width="10.5703125" style="2" customWidth="1"/>
    <col min="4" max="4" width="13.5703125" style="2" customWidth="1"/>
    <col min="5" max="5" width="12.7109375" style="2" customWidth="1"/>
    <col min="6" max="6" width="12.42578125" style="70" customWidth="1"/>
    <col min="7" max="7" width="17" style="2" customWidth="1"/>
    <col min="8" max="16384" width="9.140625" style="1"/>
  </cols>
  <sheetData>
    <row r="1" spans="1:7" ht="18.75">
      <c r="B1" s="15" t="s">
        <v>68</v>
      </c>
    </row>
    <row r="2" spans="1:7" s="6" customFormat="1" ht="15">
      <c r="A2" s="7" t="s">
        <v>1</v>
      </c>
      <c r="B2" s="76" t="s">
        <v>2</v>
      </c>
      <c r="C2" s="7"/>
      <c r="D2" s="7"/>
      <c r="E2" s="7"/>
      <c r="F2" s="71"/>
      <c r="G2" s="7"/>
    </row>
    <row r="3" spans="1:7" s="6" customFormat="1" ht="15.75">
      <c r="A3" s="7" t="s">
        <v>3</v>
      </c>
      <c r="B3" s="136" t="s">
        <v>22</v>
      </c>
      <c r="C3" s="7"/>
      <c r="D3" s="7"/>
      <c r="E3" s="7"/>
      <c r="F3" s="71"/>
      <c r="G3" s="7"/>
    </row>
    <row r="4" spans="1:7" s="6" customFormat="1" ht="15">
      <c r="A4" s="7" t="s">
        <v>5</v>
      </c>
      <c r="B4" s="76" t="s">
        <v>6</v>
      </c>
      <c r="C4" s="7"/>
      <c r="D4" s="7"/>
      <c r="E4" s="7"/>
      <c r="F4" s="71"/>
      <c r="G4" s="7"/>
    </row>
    <row r="5" spans="1:7" s="3" customFormat="1" thickBot="1">
      <c r="A5" s="80"/>
      <c r="C5" s="4"/>
      <c r="D5" s="4"/>
      <c r="E5" s="4"/>
      <c r="F5" s="72"/>
      <c r="G5" s="4"/>
    </row>
    <row r="6" spans="1:7" ht="13.5" thickBot="1">
      <c r="A6" s="81" t="s">
        <v>31</v>
      </c>
      <c r="B6" s="35" t="s">
        <v>69</v>
      </c>
      <c r="C6" s="36" t="s">
        <v>70</v>
      </c>
      <c r="D6" s="36" t="s">
        <v>34</v>
      </c>
      <c r="E6" s="37" t="s">
        <v>71</v>
      </c>
      <c r="F6" s="37" t="s">
        <v>72</v>
      </c>
      <c r="G6" s="38" t="s">
        <v>37</v>
      </c>
    </row>
    <row r="7" spans="1:7">
      <c r="A7" s="89"/>
      <c r="B7" s="110" t="s">
        <v>73</v>
      </c>
      <c r="C7" s="39"/>
      <c r="D7" s="39"/>
      <c r="E7" s="40"/>
      <c r="F7" s="73"/>
      <c r="G7" s="19"/>
    </row>
    <row r="8" spans="1:7" ht="25.5">
      <c r="A8" s="5">
        <v>1</v>
      </c>
      <c r="B8" s="92" t="s">
        <v>74</v>
      </c>
      <c r="C8" s="27" t="s">
        <v>75</v>
      </c>
      <c r="D8" s="41" t="s">
        <v>76</v>
      </c>
      <c r="E8" s="31">
        <v>14</v>
      </c>
      <c r="F8" s="117">
        <v>0</v>
      </c>
      <c r="G8" s="23">
        <f t="shared" ref="G8:G31" si="0">E8*F8</f>
        <v>0</v>
      </c>
    </row>
    <row r="9" spans="1:7" ht="27.75">
      <c r="A9" s="5">
        <v>2</v>
      </c>
      <c r="B9" s="92" t="s">
        <v>77</v>
      </c>
      <c r="C9" s="27" t="s">
        <v>78</v>
      </c>
      <c r="D9" s="41" t="s">
        <v>79</v>
      </c>
      <c r="E9" s="31">
        <v>6.69</v>
      </c>
      <c r="F9" s="117">
        <v>0</v>
      </c>
      <c r="G9" s="23">
        <f t="shared" si="0"/>
        <v>0</v>
      </c>
    </row>
    <row r="10" spans="1:7">
      <c r="A10" s="89"/>
      <c r="B10" s="110" t="s">
        <v>80</v>
      </c>
      <c r="C10" s="39"/>
      <c r="D10" s="42"/>
      <c r="E10" s="40"/>
      <c r="F10" s="40"/>
      <c r="G10" s="43"/>
    </row>
    <row r="11" spans="1:7" ht="27.75">
      <c r="A11" s="5">
        <v>3</v>
      </c>
      <c r="B11" s="92" t="s">
        <v>81</v>
      </c>
      <c r="C11" s="27" t="s">
        <v>82</v>
      </c>
      <c r="D11" s="41" t="s">
        <v>83</v>
      </c>
      <c r="E11" s="31">
        <v>194.1</v>
      </c>
      <c r="F11" s="117">
        <v>0</v>
      </c>
      <c r="G11" s="23">
        <f t="shared" si="0"/>
        <v>0</v>
      </c>
    </row>
    <row r="12" spans="1:7">
      <c r="A12" s="89"/>
      <c r="B12" s="110" t="s">
        <v>84</v>
      </c>
      <c r="C12" s="39"/>
      <c r="D12" s="42"/>
      <c r="E12" s="40"/>
      <c r="F12" s="40"/>
      <c r="G12" s="43"/>
    </row>
    <row r="13" spans="1:7">
      <c r="A13" s="5">
        <v>4</v>
      </c>
      <c r="B13" s="102" t="s">
        <v>85</v>
      </c>
      <c r="C13" s="27" t="s">
        <v>82</v>
      </c>
      <c r="D13" s="41" t="s">
        <v>86</v>
      </c>
      <c r="E13" s="31">
        <v>6.9</v>
      </c>
      <c r="F13" s="28">
        <v>0</v>
      </c>
      <c r="G13" s="23">
        <f t="shared" ref="G13" si="1">E13*F13</f>
        <v>0</v>
      </c>
    </row>
    <row r="14" spans="1:7">
      <c r="A14" s="5">
        <v>5</v>
      </c>
      <c r="B14" s="102" t="s">
        <v>87</v>
      </c>
      <c r="C14" s="27" t="s">
        <v>82</v>
      </c>
      <c r="D14" s="41" t="s">
        <v>88</v>
      </c>
      <c r="E14" s="31">
        <v>0.92</v>
      </c>
      <c r="F14" s="44">
        <v>0</v>
      </c>
      <c r="G14" s="23">
        <f t="shared" si="0"/>
        <v>0</v>
      </c>
    </row>
    <row r="15" spans="1:7" ht="25.5">
      <c r="A15" s="5">
        <v>6</v>
      </c>
      <c r="B15" s="92" t="s">
        <v>89</v>
      </c>
      <c r="C15" s="27" t="s">
        <v>75</v>
      </c>
      <c r="D15" s="41" t="s">
        <v>90</v>
      </c>
      <c r="E15" s="31">
        <v>69</v>
      </c>
      <c r="F15" s="44">
        <v>0</v>
      </c>
      <c r="G15" s="23">
        <f t="shared" si="0"/>
        <v>0</v>
      </c>
    </row>
    <row r="16" spans="1:7">
      <c r="A16" s="5">
        <v>7</v>
      </c>
      <c r="B16" s="102" t="s">
        <v>91</v>
      </c>
      <c r="C16" s="27" t="s">
        <v>75</v>
      </c>
      <c r="D16" s="41" t="s">
        <v>90</v>
      </c>
      <c r="E16" s="31">
        <v>69</v>
      </c>
      <c r="F16" s="44">
        <v>0</v>
      </c>
      <c r="G16" s="23">
        <f t="shared" si="0"/>
        <v>0</v>
      </c>
    </row>
    <row r="17" spans="1:7">
      <c r="A17" s="5">
        <v>8</v>
      </c>
      <c r="B17" s="102" t="s">
        <v>92</v>
      </c>
      <c r="C17" s="27" t="s">
        <v>93</v>
      </c>
      <c r="D17" s="41" t="s">
        <v>94</v>
      </c>
      <c r="E17" s="31">
        <v>41.4</v>
      </c>
      <c r="F17" s="44">
        <v>0</v>
      </c>
      <c r="G17" s="23">
        <f t="shared" si="0"/>
        <v>0</v>
      </c>
    </row>
    <row r="18" spans="1:7" ht="25.5">
      <c r="A18" s="5">
        <v>9</v>
      </c>
      <c r="B18" s="102" t="s">
        <v>95</v>
      </c>
      <c r="C18" s="27" t="s">
        <v>96</v>
      </c>
      <c r="D18" s="41" t="s">
        <v>97</v>
      </c>
      <c r="E18" s="31">
        <v>24.15</v>
      </c>
      <c r="F18" s="44">
        <v>0</v>
      </c>
      <c r="G18" s="23">
        <f t="shared" ref="G18" si="2">E18*F18</f>
        <v>0</v>
      </c>
    </row>
    <row r="19" spans="1:7" ht="25.5">
      <c r="A19" s="5">
        <v>10</v>
      </c>
      <c r="B19" s="92" t="s">
        <v>98</v>
      </c>
      <c r="C19" s="27" t="s">
        <v>93</v>
      </c>
      <c r="D19" s="41" t="s">
        <v>99</v>
      </c>
      <c r="E19" s="31">
        <v>57.5</v>
      </c>
      <c r="F19" s="44">
        <v>0</v>
      </c>
      <c r="G19" s="23">
        <f t="shared" si="0"/>
        <v>0</v>
      </c>
    </row>
    <row r="20" spans="1:7">
      <c r="A20" s="5">
        <v>11</v>
      </c>
      <c r="B20" s="102" t="s">
        <v>100</v>
      </c>
      <c r="C20" s="27" t="s">
        <v>82</v>
      </c>
      <c r="D20" s="41" t="s">
        <v>101</v>
      </c>
      <c r="E20" s="31">
        <v>0.13800000000000001</v>
      </c>
      <c r="F20" s="44">
        <v>0</v>
      </c>
      <c r="G20" s="23">
        <f t="shared" si="0"/>
        <v>0</v>
      </c>
    </row>
    <row r="21" spans="1:7" ht="15">
      <c r="A21" s="5">
        <v>12</v>
      </c>
      <c r="B21" s="102" t="s">
        <v>102</v>
      </c>
      <c r="C21" s="27" t="s">
        <v>103</v>
      </c>
      <c r="D21" s="41" t="s">
        <v>104</v>
      </c>
      <c r="E21" s="31">
        <v>1.84</v>
      </c>
      <c r="F21" s="44">
        <v>0</v>
      </c>
      <c r="G21" s="23">
        <f>E21*F21</f>
        <v>0</v>
      </c>
    </row>
    <row r="22" spans="1:7">
      <c r="A22" s="5">
        <v>13</v>
      </c>
      <c r="B22" s="102" t="s">
        <v>105</v>
      </c>
      <c r="C22" s="27" t="s">
        <v>78</v>
      </c>
      <c r="D22" s="41" t="s">
        <v>106</v>
      </c>
      <c r="E22" s="47">
        <v>4600</v>
      </c>
      <c r="F22" s="44">
        <v>0</v>
      </c>
      <c r="G22" s="23">
        <f>E22*F22</f>
        <v>0</v>
      </c>
    </row>
    <row r="23" spans="1:7">
      <c r="A23" s="89"/>
      <c r="B23" s="110" t="s">
        <v>107</v>
      </c>
      <c r="C23" s="39"/>
      <c r="D23" s="42"/>
      <c r="E23" s="40"/>
      <c r="F23" s="40"/>
      <c r="G23" s="43"/>
    </row>
    <row r="24" spans="1:7">
      <c r="A24" s="5">
        <v>14</v>
      </c>
      <c r="B24" s="102" t="s">
        <v>108</v>
      </c>
      <c r="C24" s="27" t="s">
        <v>82</v>
      </c>
      <c r="D24" s="41" t="s">
        <v>109</v>
      </c>
      <c r="E24" s="31">
        <v>13.5</v>
      </c>
      <c r="F24" s="28">
        <v>0</v>
      </c>
      <c r="G24" s="23">
        <f t="shared" ref="G24" si="3">E24*F24</f>
        <v>0</v>
      </c>
    </row>
    <row r="25" spans="1:7">
      <c r="A25" s="5">
        <v>15</v>
      </c>
      <c r="B25" s="102" t="s">
        <v>110</v>
      </c>
      <c r="C25" s="27" t="s">
        <v>82</v>
      </c>
      <c r="D25" s="41" t="s">
        <v>111</v>
      </c>
      <c r="E25" s="31">
        <v>2.7</v>
      </c>
      <c r="F25" s="44">
        <v>0</v>
      </c>
      <c r="G25" s="23">
        <f t="shared" ref="G25:G26" si="4">E25*F25</f>
        <v>0</v>
      </c>
    </row>
    <row r="26" spans="1:7" ht="25.5">
      <c r="A26" s="5">
        <v>16</v>
      </c>
      <c r="B26" s="92" t="s">
        <v>112</v>
      </c>
      <c r="C26" s="27" t="s">
        <v>75</v>
      </c>
      <c r="D26" s="41" t="s">
        <v>113</v>
      </c>
      <c r="E26" s="31">
        <v>135</v>
      </c>
      <c r="F26" s="44">
        <v>0</v>
      </c>
      <c r="G26" s="23">
        <f t="shared" si="4"/>
        <v>0</v>
      </c>
    </row>
    <row r="27" spans="1:7">
      <c r="A27" s="5">
        <v>17</v>
      </c>
      <c r="B27" s="102" t="s">
        <v>114</v>
      </c>
      <c r="C27" s="27" t="s">
        <v>78</v>
      </c>
      <c r="D27" s="41" t="s">
        <v>115</v>
      </c>
      <c r="E27" s="47">
        <v>2700</v>
      </c>
      <c r="F27" s="44">
        <v>0</v>
      </c>
      <c r="G27" s="23">
        <f>E27*F27</f>
        <v>0</v>
      </c>
    </row>
    <row r="28" spans="1:7">
      <c r="A28" s="89"/>
      <c r="B28" s="110" t="s">
        <v>116</v>
      </c>
      <c r="C28" s="39"/>
      <c r="D28" s="42"/>
      <c r="E28" s="40"/>
      <c r="F28" s="40"/>
      <c r="G28" s="43"/>
    </row>
    <row r="29" spans="1:7">
      <c r="A29" s="5">
        <v>18</v>
      </c>
      <c r="B29" s="102" t="s">
        <v>117</v>
      </c>
      <c r="C29" s="27" t="s">
        <v>82</v>
      </c>
      <c r="D29" s="41" t="s">
        <v>118</v>
      </c>
      <c r="E29" s="31">
        <v>13.4</v>
      </c>
      <c r="F29" s="28">
        <v>0</v>
      </c>
      <c r="G29" s="23">
        <f t="shared" ref="G29" si="5">E29*F29</f>
        <v>0</v>
      </c>
    </row>
    <row r="30" spans="1:7">
      <c r="A30" s="5">
        <v>19</v>
      </c>
      <c r="B30" s="92" t="s">
        <v>119</v>
      </c>
      <c r="C30" s="27" t="s">
        <v>75</v>
      </c>
      <c r="D30" s="41" t="s">
        <v>120</v>
      </c>
      <c r="E30" s="47">
        <v>670</v>
      </c>
      <c r="F30" s="28">
        <v>0</v>
      </c>
      <c r="G30" s="23">
        <f t="shared" si="0"/>
        <v>0</v>
      </c>
    </row>
    <row r="31" spans="1:7" ht="27.75">
      <c r="A31" s="5">
        <v>20</v>
      </c>
      <c r="B31" s="102" t="s">
        <v>121</v>
      </c>
      <c r="C31" s="27" t="s">
        <v>103</v>
      </c>
      <c r="D31" s="41" t="s">
        <v>122</v>
      </c>
      <c r="E31" s="31">
        <v>40.4</v>
      </c>
      <c r="F31" s="44">
        <v>0</v>
      </c>
      <c r="G31" s="23">
        <f t="shared" si="0"/>
        <v>0</v>
      </c>
    </row>
    <row r="32" spans="1:7">
      <c r="A32" s="5">
        <v>21</v>
      </c>
      <c r="B32" s="102" t="s">
        <v>123</v>
      </c>
      <c r="C32" s="27" t="s">
        <v>78</v>
      </c>
      <c r="D32" s="41" t="s">
        <v>124</v>
      </c>
      <c r="E32" s="47">
        <v>6700</v>
      </c>
      <c r="F32" s="44">
        <v>0</v>
      </c>
      <c r="G32" s="23">
        <f>E32*F32</f>
        <v>0</v>
      </c>
    </row>
    <row r="33" spans="1:7">
      <c r="A33" s="89"/>
      <c r="B33" s="110" t="s">
        <v>125</v>
      </c>
      <c r="C33" s="39"/>
      <c r="D33" s="42"/>
      <c r="E33" s="40"/>
      <c r="F33" s="40"/>
      <c r="G33" s="43"/>
    </row>
    <row r="34" spans="1:7" ht="25.5">
      <c r="A34" s="5">
        <v>22</v>
      </c>
      <c r="B34" s="92" t="s">
        <v>126</v>
      </c>
      <c r="C34" s="27" t="s">
        <v>75</v>
      </c>
      <c r="D34" s="41" t="s">
        <v>127</v>
      </c>
      <c r="E34" s="31">
        <v>188</v>
      </c>
      <c r="F34" s="44">
        <v>0</v>
      </c>
      <c r="G34" s="46">
        <f t="shared" ref="G34:G38" si="6">E34*F34</f>
        <v>0</v>
      </c>
    </row>
    <row r="35" spans="1:7">
      <c r="A35" s="5">
        <v>23</v>
      </c>
      <c r="B35" s="92" t="s">
        <v>128</v>
      </c>
      <c r="C35" s="27" t="s">
        <v>75</v>
      </c>
      <c r="D35" s="41" t="s">
        <v>129</v>
      </c>
      <c r="E35" s="31">
        <v>124</v>
      </c>
      <c r="F35" s="44">
        <v>0</v>
      </c>
      <c r="G35" s="46">
        <f t="shared" si="6"/>
        <v>0</v>
      </c>
    </row>
    <row r="36" spans="1:7" ht="25.5">
      <c r="A36" s="5">
        <v>24</v>
      </c>
      <c r="B36" s="92" t="s">
        <v>130</v>
      </c>
      <c r="C36" s="27" t="s">
        <v>93</v>
      </c>
      <c r="D36" s="41" t="s">
        <v>131</v>
      </c>
      <c r="E36" s="135">
        <v>446.8</v>
      </c>
      <c r="F36" s="44">
        <v>0</v>
      </c>
      <c r="G36" s="46">
        <f t="shared" si="6"/>
        <v>0</v>
      </c>
    </row>
    <row r="37" spans="1:7">
      <c r="A37" s="5">
        <v>25</v>
      </c>
      <c r="B37" s="92" t="s">
        <v>132</v>
      </c>
      <c r="C37" s="27" t="s">
        <v>75</v>
      </c>
      <c r="D37" s="41" t="s">
        <v>133</v>
      </c>
      <c r="E37" s="31">
        <v>4</v>
      </c>
      <c r="F37" s="44">
        <v>0</v>
      </c>
      <c r="G37" s="46">
        <f t="shared" si="6"/>
        <v>0</v>
      </c>
    </row>
    <row r="38" spans="1:7">
      <c r="A38" s="5">
        <v>26</v>
      </c>
      <c r="B38" s="111" t="s">
        <v>134</v>
      </c>
      <c r="C38" s="45" t="s">
        <v>135</v>
      </c>
      <c r="D38" s="55">
        <v>1</v>
      </c>
      <c r="E38" s="31">
        <v>1</v>
      </c>
      <c r="F38" s="118">
        <v>0</v>
      </c>
      <c r="G38" s="46">
        <f t="shared" si="6"/>
        <v>0</v>
      </c>
    </row>
    <row r="39" spans="1:7">
      <c r="A39" s="133"/>
      <c r="B39" s="104" t="s">
        <v>136</v>
      </c>
      <c r="C39" s="134"/>
      <c r="D39" s="114"/>
      <c r="E39" s="115"/>
      <c r="F39" s="115"/>
      <c r="G39" s="26"/>
    </row>
    <row r="40" spans="1:7">
      <c r="A40" s="123">
        <v>27</v>
      </c>
      <c r="B40" s="54" t="s">
        <v>137</v>
      </c>
      <c r="C40" s="47" t="s">
        <v>75</v>
      </c>
      <c r="D40" s="55" t="s">
        <v>138</v>
      </c>
      <c r="E40" s="47">
        <v>1</v>
      </c>
      <c r="F40" s="44">
        <v>0</v>
      </c>
      <c r="G40" s="23">
        <f t="shared" ref="G40" si="7">E40*F40</f>
        <v>0</v>
      </c>
    </row>
    <row r="41" spans="1:7">
      <c r="A41" s="133"/>
      <c r="B41" s="104" t="s">
        <v>139</v>
      </c>
      <c r="C41" s="134"/>
      <c r="D41" s="114"/>
      <c r="E41" s="115"/>
      <c r="F41" s="115"/>
      <c r="G41" s="26"/>
    </row>
    <row r="42" spans="1:7" ht="13.5" thickBot="1">
      <c r="A42" s="137">
        <v>28</v>
      </c>
      <c r="B42" s="138" t="s">
        <v>140</v>
      </c>
      <c r="C42" s="139" t="s">
        <v>135</v>
      </c>
      <c r="D42" s="140">
        <v>1</v>
      </c>
      <c r="E42" s="139">
        <v>1</v>
      </c>
      <c r="F42" s="141">
        <v>0</v>
      </c>
      <c r="G42" s="142">
        <f>E42*F42</f>
        <v>0</v>
      </c>
    </row>
    <row r="43" spans="1:7" s="6" customFormat="1" ht="15.75" thickBot="1">
      <c r="A43" s="112"/>
      <c r="B43" s="113" t="s">
        <v>141</v>
      </c>
      <c r="C43" s="48"/>
      <c r="D43" s="48"/>
      <c r="E43" s="86"/>
      <c r="F43" s="74"/>
      <c r="G43" s="49">
        <f>SUM(G7:G42)</f>
        <v>0</v>
      </c>
    </row>
    <row r="44" spans="1:7" s="3" customFormat="1" ht="12">
      <c r="A44" s="79"/>
      <c r="B44" s="33"/>
      <c r="C44" s="34"/>
      <c r="D44" s="34"/>
      <c r="E44" s="34"/>
      <c r="F44" s="75"/>
      <c r="G44" s="4"/>
    </row>
    <row r="45" spans="1:7">
      <c r="A45" s="78"/>
      <c r="B45" s="3"/>
      <c r="C45" s="4"/>
      <c r="D45" s="4"/>
      <c r="E45" s="4"/>
      <c r="F45" s="72"/>
      <c r="G45" s="4"/>
    </row>
    <row r="46" spans="1:7">
      <c r="A46" s="78"/>
      <c r="B46" s="3"/>
      <c r="C46" s="4"/>
      <c r="D46" s="4"/>
      <c r="E46" s="4"/>
      <c r="F46" s="72"/>
      <c r="G46" s="4"/>
    </row>
    <row r="47" spans="1:7">
      <c r="A47" s="78"/>
      <c r="B47" s="3"/>
      <c r="C47" s="4"/>
      <c r="D47" s="4"/>
      <c r="E47" s="4"/>
      <c r="F47" s="72"/>
      <c r="G47" s="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6"/>
  <sheetViews>
    <sheetView zoomScaleNormal="100" workbookViewId="0">
      <pane ySplit="6" topLeftCell="A7" activePane="bottomLeft" state="frozen"/>
      <selection pane="bottomLeft"/>
    </sheetView>
  </sheetViews>
  <sheetFormatPr defaultColWidth="9.140625" defaultRowHeight="12.75"/>
  <cols>
    <col min="1" max="1" width="12.28515625" style="2" customWidth="1"/>
    <col min="2" max="2" width="56.42578125" style="51" customWidth="1"/>
    <col min="3" max="3" width="10.5703125" style="2" customWidth="1"/>
    <col min="4" max="4" width="15" style="50" customWidth="1"/>
    <col min="5" max="5" width="10" style="2" customWidth="1"/>
    <col min="6" max="6" width="11.42578125" style="70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>
      <c r="B1" s="84" t="s">
        <v>142</v>
      </c>
    </row>
    <row r="2" spans="1:7" s="6" customFormat="1" ht="15">
      <c r="A2" s="7" t="s">
        <v>1</v>
      </c>
      <c r="B2" s="76" t="s">
        <v>2</v>
      </c>
      <c r="C2" s="7"/>
      <c r="D2" s="11"/>
      <c r="E2" s="7"/>
      <c r="F2" s="71"/>
      <c r="G2" s="7"/>
    </row>
    <row r="3" spans="1:7" s="6" customFormat="1" ht="15.75">
      <c r="A3" s="7" t="s">
        <v>3</v>
      </c>
      <c r="B3" s="136" t="s">
        <v>22</v>
      </c>
      <c r="C3" s="7"/>
      <c r="D3" s="11"/>
      <c r="E3" s="7"/>
      <c r="F3" s="71"/>
      <c r="G3" s="7"/>
    </row>
    <row r="4" spans="1:7" s="6" customFormat="1" ht="15">
      <c r="A4" s="7" t="s">
        <v>5</v>
      </c>
      <c r="B4" s="76" t="s">
        <v>6</v>
      </c>
      <c r="C4" s="7"/>
      <c r="D4" s="11"/>
      <c r="E4" s="7"/>
      <c r="F4" s="87"/>
      <c r="G4" s="62"/>
    </row>
    <row r="5" spans="1:7" ht="13.5" thickBot="1">
      <c r="A5" s="63"/>
    </row>
    <row r="6" spans="1:7" ht="13.5" thickBot="1">
      <c r="A6" s="64" t="s">
        <v>143</v>
      </c>
      <c r="B6" s="52" t="s">
        <v>144</v>
      </c>
      <c r="C6" s="36" t="s">
        <v>70</v>
      </c>
      <c r="D6" s="53" t="s">
        <v>34</v>
      </c>
      <c r="E6" s="37" t="s">
        <v>71</v>
      </c>
      <c r="F6" s="37" t="s">
        <v>72</v>
      </c>
      <c r="G6" s="38" t="s">
        <v>37</v>
      </c>
    </row>
    <row r="7" spans="1:7">
      <c r="A7" s="65"/>
      <c r="B7" s="59" t="s">
        <v>73</v>
      </c>
      <c r="C7" s="56"/>
      <c r="D7" s="57"/>
      <c r="E7" s="56"/>
      <c r="F7" s="94"/>
      <c r="G7" s="58"/>
    </row>
    <row r="8" spans="1:7" ht="25.5">
      <c r="A8" s="5" t="s">
        <v>145</v>
      </c>
      <c r="B8" s="54" t="s">
        <v>146</v>
      </c>
      <c r="C8" s="31" t="s">
        <v>75</v>
      </c>
      <c r="D8" s="55" t="s">
        <v>76</v>
      </c>
      <c r="E8" s="31">
        <v>14</v>
      </c>
      <c r="F8" s="44">
        <v>0</v>
      </c>
      <c r="G8" s="23">
        <f>E8*F8</f>
        <v>0</v>
      </c>
    </row>
    <row r="9" spans="1:7" ht="25.5">
      <c r="A9" s="5">
        <v>184813511</v>
      </c>
      <c r="B9" s="54" t="s">
        <v>147</v>
      </c>
      <c r="C9" s="31" t="s">
        <v>148</v>
      </c>
      <c r="D9" s="55" t="s">
        <v>149</v>
      </c>
      <c r="E9" s="47">
        <v>13380</v>
      </c>
      <c r="F9" s="44">
        <v>0</v>
      </c>
      <c r="G9" s="23">
        <f>E9*F9</f>
        <v>0</v>
      </c>
    </row>
    <row r="10" spans="1:7" ht="15">
      <c r="A10" s="5">
        <v>183403114</v>
      </c>
      <c r="B10" s="54" t="s">
        <v>150</v>
      </c>
      <c r="C10" s="31" t="s">
        <v>148</v>
      </c>
      <c r="D10" s="55" t="s">
        <v>149</v>
      </c>
      <c r="E10" s="47">
        <v>13380</v>
      </c>
      <c r="F10" s="44">
        <v>0</v>
      </c>
      <c r="G10" s="23">
        <f t="shared" ref="G10:G12" si="0">E10*F10</f>
        <v>0</v>
      </c>
    </row>
    <row r="11" spans="1:7" ht="15">
      <c r="A11" s="5">
        <v>183403153</v>
      </c>
      <c r="B11" s="54" t="s">
        <v>151</v>
      </c>
      <c r="C11" s="31" t="s">
        <v>148</v>
      </c>
      <c r="D11" s="55" t="s">
        <v>149</v>
      </c>
      <c r="E11" s="47">
        <v>13380</v>
      </c>
      <c r="F11" s="44">
        <v>0</v>
      </c>
      <c r="G11" s="23">
        <f t="shared" si="0"/>
        <v>0</v>
      </c>
    </row>
    <row r="12" spans="1:7" ht="15">
      <c r="A12" s="5">
        <v>183403161</v>
      </c>
      <c r="B12" s="54" t="s">
        <v>152</v>
      </c>
      <c r="C12" s="31" t="s">
        <v>148</v>
      </c>
      <c r="D12" s="55" t="s">
        <v>149</v>
      </c>
      <c r="E12" s="47">
        <v>13380</v>
      </c>
      <c r="F12" s="44">
        <v>0</v>
      </c>
      <c r="G12" s="23">
        <f t="shared" si="0"/>
        <v>0</v>
      </c>
    </row>
    <row r="13" spans="1:7">
      <c r="A13" s="65"/>
      <c r="B13" s="59" t="s">
        <v>80</v>
      </c>
      <c r="C13" s="56"/>
      <c r="D13" s="57"/>
      <c r="E13" s="56"/>
      <c r="F13" s="94"/>
      <c r="G13" s="58"/>
    </row>
    <row r="14" spans="1:7" ht="27.75">
      <c r="A14" s="5">
        <v>181451121</v>
      </c>
      <c r="B14" s="54" t="s">
        <v>153</v>
      </c>
      <c r="C14" s="31" t="s">
        <v>148</v>
      </c>
      <c r="D14" s="55" t="s">
        <v>154</v>
      </c>
      <c r="E14" s="47">
        <v>12940</v>
      </c>
      <c r="F14" s="44">
        <v>0</v>
      </c>
      <c r="G14" s="23">
        <f t="shared" ref="G14:G16" si="1">E14*F14</f>
        <v>0</v>
      </c>
    </row>
    <row r="15" spans="1:7" ht="13.5" customHeight="1">
      <c r="A15" s="5">
        <v>183403161</v>
      </c>
      <c r="B15" s="54" t="s">
        <v>152</v>
      </c>
      <c r="C15" s="31" t="s">
        <v>148</v>
      </c>
      <c r="D15" s="55" t="s">
        <v>154</v>
      </c>
      <c r="E15" s="47">
        <v>12940</v>
      </c>
      <c r="F15" s="44">
        <v>0</v>
      </c>
      <c r="G15" s="23">
        <f t="shared" si="1"/>
        <v>0</v>
      </c>
    </row>
    <row r="16" spans="1:7" ht="27.75">
      <c r="A16" s="5" t="s">
        <v>155</v>
      </c>
      <c r="B16" s="54" t="s">
        <v>156</v>
      </c>
      <c r="C16" s="31" t="s">
        <v>148</v>
      </c>
      <c r="D16" s="55" t="s">
        <v>154</v>
      </c>
      <c r="E16" s="47">
        <v>12940</v>
      </c>
      <c r="F16" s="44">
        <v>0</v>
      </c>
      <c r="G16" s="23">
        <f t="shared" si="1"/>
        <v>0</v>
      </c>
    </row>
    <row r="17" spans="1:7">
      <c r="A17" s="65"/>
      <c r="B17" s="59" t="s">
        <v>84</v>
      </c>
      <c r="C17" s="56"/>
      <c r="D17" s="57"/>
      <c r="E17" s="56"/>
      <c r="F17" s="94"/>
      <c r="G17" s="58"/>
    </row>
    <row r="18" spans="1:7">
      <c r="A18" s="5">
        <v>119005153</v>
      </c>
      <c r="B18" s="54" t="s">
        <v>157</v>
      </c>
      <c r="C18" s="31" t="s">
        <v>75</v>
      </c>
      <c r="D18" s="55" t="s">
        <v>158</v>
      </c>
      <c r="E18" s="31">
        <v>23</v>
      </c>
      <c r="F18" s="116">
        <v>0</v>
      </c>
      <c r="G18" s="23">
        <f>E18*F18</f>
        <v>0</v>
      </c>
    </row>
    <row r="19" spans="1:7" ht="15">
      <c r="A19" s="5" t="s">
        <v>145</v>
      </c>
      <c r="B19" s="54" t="s">
        <v>159</v>
      </c>
      <c r="C19" s="31" t="s">
        <v>148</v>
      </c>
      <c r="D19" s="55" t="s">
        <v>160</v>
      </c>
      <c r="E19" s="31">
        <v>23</v>
      </c>
      <c r="F19" s="143">
        <v>0</v>
      </c>
      <c r="G19" s="23">
        <f>E19*F19</f>
        <v>0</v>
      </c>
    </row>
    <row r="20" spans="1:7" ht="27.75">
      <c r="A20" s="5">
        <v>183101115</v>
      </c>
      <c r="B20" s="54" t="s">
        <v>161</v>
      </c>
      <c r="C20" s="31" t="s">
        <v>75</v>
      </c>
      <c r="D20" s="55" t="s">
        <v>158</v>
      </c>
      <c r="E20" s="31">
        <v>23</v>
      </c>
      <c r="F20" s="44">
        <v>0</v>
      </c>
      <c r="G20" s="23">
        <f t="shared" ref="G20" si="2">E20*F20</f>
        <v>0</v>
      </c>
    </row>
    <row r="21" spans="1:7" ht="25.5">
      <c r="A21" s="5">
        <v>184102114</v>
      </c>
      <c r="B21" s="54" t="s">
        <v>162</v>
      </c>
      <c r="C21" s="31" t="s">
        <v>75</v>
      </c>
      <c r="D21" s="55" t="s">
        <v>158</v>
      </c>
      <c r="E21" s="31">
        <v>23</v>
      </c>
      <c r="F21" s="44">
        <v>0</v>
      </c>
      <c r="G21" s="23">
        <f t="shared" ref="G21" si="3">E21*F21</f>
        <v>0</v>
      </c>
    </row>
    <row r="22" spans="1:7" ht="25.5">
      <c r="A22" s="5">
        <v>185802114</v>
      </c>
      <c r="B22" s="54" t="s">
        <v>163</v>
      </c>
      <c r="C22" s="31" t="s">
        <v>164</v>
      </c>
      <c r="D22" s="55" t="s">
        <v>165</v>
      </c>
      <c r="E22" s="31">
        <v>9.2000000000000003E-4</v>
      </c>
      <c r="F22" s="44">
        <v>0</v>
      </c>
      <c r="G22" s="23">
        <f t="shared" ref="G22:G23" si="4">E22*F22</f>
        <v>0</v>
      </c>
    </row>
    <row r="23" spans="1:7" ht="25.5">
      <c r="A23" s="5">
        <v>185802114</v>
      </c>
      <c r="B23" s="54" t="s">
        <v>166</v>
      </c>
      <c r="C23" s="31" t="s">
        <v>164</v>
      </c>
      <c r="D23" s="55" t="s">
        <v>167</v>
      </c>
      <c r="E23" s="31">
        <v>6.8999999999999999E-3</v>
      </c>
      <c r="F23" s="44">
        <v>0</v>
      </c>
      <c r="G23" s="23">
        <f t="shared" si="4"/>
        <v>0</v>
      </c>
    </row>
    <row r="24" spans="1:7" ht="25.5">
      <c r="A24" s="5">
        <v>184215133</v>
      </c>
      <c r="B24" s="54" t="s">
        <v>168</v>
      </c>
      <c r="C24" s="31" t="s">
        <v>75</v>
      </c>
      <c r="D24" s="55" t="s">
        <v>158</v>
      </c>
      <c r="E24" s="31">
        <v>23</v>
      </c>
      <c r="F24" s="44">
        <v>0</v>
      </c>
      <c r="G24" s="23">
        <f t="shared" ref="G24:G30" si="5">E24*F24</f>
        <v>0</v>
      </c>
    </row>
    <row r="25" spans="1:7" ht="15">
      <c r="A25" s="5">
        <v>184501121</v>
      </c>
      <c r="B25" s="54" t="s">
        <v>169</v>
      </c>
      <c r="C25" s="31" t="s">
        <v>148</v>
      </c>
      <c r="D25" s="55" t="s">
        <v>170</v>
      </c>
      <c r="E25" s="31">
        <v>24.15</v>
      </c>
      <c r="F25" s="44">
        <v>0</v>
      </c>
      <c r="G25" s="23">
        <f t="shared" ref="G25:G26" si="6">E25*F25</f>
        <v>0</v>
      </c>
    </row>
    <row r="26" spans="1:7" ht="25.5">
      <c r="A26" s="5">
        <v>184813134</v>
      </c>
      <c r="B26" s="54" t="s">
        <v>171</v>
      </c>
      <c r="C26" s="31" t="s">
        <v>172</v>
      </c>
      <c r="D26" s="55">
        <v>0.23</v>
      </c>
      <c r="E26" s="31">
        <v>0.23</v>
      </c>
      <c r="F26" s="44">
        <v>0</v>
      </c>
      <c r="G26" s="23">
        <f t="shared" si="6"/>
        <v>0</v>
      </c>
    </row>
    <row r="27" spans="1:7">
      <c r="A27" s="5" t="s">
        <v>145</v>
      </c>
      <c r="B27" s="54" t="s">
        <v>173</v>
      </c>
      <c r="C27" s="31" t="s">
        <v>75</v>
      </c>
      <c r="D27" s="55" t="s">
        <v>158</v>
      </c>
      <c r="E27" s="31">
        <v>23</v>
      </c>
      <c r="F27" s="44">
        <v>0</v>
      </c>
      <c r="G27" s="23">
        <f t="shared" si="5"/>
        <v>0</v>
      </c>
    </row>
    <row r="28" spans="1:7" ht="15">
      <c r="A28" s="5">
        <v>184911421</v>
      </c>
      <c r="B28" s="54" t="s">
        <v>174</v>
      </c>
      <c r="C28" s="31" t="s">
        <v>148</v>
      </c>
      <c r="D28" s="55" t="s">
        <v>160</v>
      </c>
      <c r="E28" s="31">
        <v>23</v>
      </c>
      <c r="F28" s="44">
        <v>0</v>
      </c>
      <c r="G28" s="23">
        <f t="shared" si="5"/>
        <v>0</v>
      </c>
    </row>
    <row r="29" spans="1:7" ht="25.5">
      <c r="A29" s="5">
        <v>185804312</v>
      </c>
      <c r="B29" s="54" t="s">
        <v>175</v>
      </c>
      <c r="C29" s="31" t="s">
        <v>103</v>
      </c>
      <c r="D29" s="55" t="s">
        <v>176</v>
      </c>
      <c r="E29" s="31">
        <v>4.5999999999999996</v>
      </c>
      <c r="F29" s="44">
        <v>0</v>
      </c>
      <c r="G29" s="23">
        <f t="shared" si="5"/>
        <v>0</v>
      </c>
    </row>
    <row r="30" spans="1:7" ht="25.5">
      <c r="A30" s="5">
        <v>185851121</v>
      </c>
      <c r="B30" s="54" t="s">
        <v>177</v>
      </c>
      <c r="C30" s="31" t="s">
        <v>103</v>
      </c>
      <c r="D30" s="55" t="s">
        <v>176</v>
      </c>
      <c r="E30" s="31">
        <v>4.5999999999999996</v>
      </c>
      <c r="F30" s="44">
        <v>0</v>
      </c>
      <c r="G30" s="23">
        <f t="shared" si="5"/>
        <v>0</v>
      </c>
    </row>
    <row r="31" spans="1:7">
      <c r="A31" s="65"/>
      <c r="B31" s="59" t="s">
        <v>107</v>
      </c>
      <c r="C31" s="56"/>
      <c r="D31" s="57"/>
      <c r="E31" s="56"/>
      <c r="F31" s="94"/>
      <c r="G31" s="58"/>
    </row>
    <row r="32" spans="1:7">
      <c r="A32" s="5">
        <v>119005155</v>
      </c>
      <c r="B32" s="54" t="s">
        <v>178</v>
      </c>
      <c r="C32" s="31" t="s">
        <v>75</v>
      </c>
      <c r="D32" s="55" t="s">
        <v>179</v>
      </c>
      <c r="E32" s="31">
        <v>135</v>
      </c>
      <c r="F32" s="116">
        <v>0</v>
      </c>
      <c r="G32" s="23">
        <f>E32*F32</f>
        <v>0</v>
      </c>
    </row>
    <row r="33" spans="1:8" ht="15">
      <c r="A33" s="5" t="s">
        <v>145</v>
      </c>
      <c r="B33" s="54" t="s">
        <v>159</v>
      </c>
      <c r="C33" s="31" t="s">
        <v>148</v>
      </c>
      <c r="D33" s="55" t="s">
        <v>180</v>
      </c>
      <c r="E33" s="31">
        <v>67.5</v>
      </c>
      <c r="F33" s="143">
        <v>0</v>
      </c>
      <c r="G33" s="23">
        <f>E33*F33</f>
        <v>0</v>
      </c>
    </row>
    <row r="34" spans="1:8" ht="27.75">
      <c r="A34" s="5" t="s">
        <v>181</v>
      </c>
      <c r="B34" s="54" t="s">
        <v>182</v>
      </c>
      <c r="C34" s="31" t="s">
        <v>75</v>
      </c>
      <c r="D34" s="55" t="s">
        <v>179</v>
      </c>
      <c r="E34" s="31">
        <v>135</v>
      </c>
      <c r="F34" s="44">
        <v>0</v>
      </c>
      <c r="G34" s="23">
        <f t="shared" ref="G34:G40" si="7">E34*F34</f>
        <v>0</v>
      </c>
    </row>
    <row r="35" spans="1:8" ht="25.5">
      <c r="A35" s="5">
        <v>184102110</v>
      </c>
      <c r="B35" s="54" t="s">
        <v>183</v>
      </c>
      <c r="C35" s="31" t="s">
        <v>75</v>
      </c>
      <c r="D35" s="55" t="s">
        <v>179</v>
      </c>
      <c r="E35" s="31">
        <v>135</v>
      </c>
      <c r="F35" s="44">
        <v>0</v>
      </c>
      <c r="G35" s="23">
        <f t="shared" si="7"/>
        <v>0</v>
      </c>
    </row>
    <row r="36" spans="1:8" ht="25.5">
      <c r="A36" s="5">
        <v>185802114</v>
      </c>
      <c r="B36" s="54" t="s">
        <v>163</v>
      </c>
      <c r="C36" s="31" t="s">
        <v>164</v>
      </c>
      <c r="D36" s="55" t="s">
        <v>184</v>
      </c>
      <c r="E36" s="31">
        <v>2.7000000000000001E-3</v>
      </c>
      <c r="F36" s="44">
        <v>0</v>
      </c>
      <c r="G36" s="23">
        <f t="shared" si="7"/>
        <v>0</v>
      </c>
    </row>
    <row r="37" spans="1:8" ht="25.5">
      <c r="A37" s="5">
        <v>185802114</v>
      </c>
      <c r="B37" s="54" t="s">
        <v>166</v>
      </c>
      <c r="C37" s="31" t="s">
        <v>164</v>
      </c>
      <c r="D37" s="55" t="s">
        <v>185</v>
      </c>
      <c r="E37" s="31">
        <v>1.35E-2</v>
      </c>
      <c r="F37" s="44">
        <v>0</v>
      </c>
      <c r="G37" s="23">
        <f t="shared" si="7"/>
        <v>0</v>
      </c>
    </row>
    <row r="38" spans="1:8" ht="25.5">
      <c r="A38" s="5">
        <v>184215112</v>
      </c>
      <c r="B38" s="54" t="s">
        <v>186</v>
      </c>
      <c r="C38" s="31" t="s">
        <v>75</v>
      </c>
      <c r="D38" s="55" t="s">
        <v>179</v>
      </c>
      <c r="E38" s="31">
        <v>135</v>
      </c>
      <c r="F38" s="44">
        <v>0</v>
      </c>
      <c r="G38" s="23">
        <f t="shared" si="7"/>
        <v>0</v>
      </c>
    </row>
    <row r="39" spans="1:8" ht="25.5">
      <c r="A39" s="5">
        <v>185804312</v>
      </c>
      <c r="B39" s="54" t="s">
        <v>187</v>
      </c>
      <c r="C39" s="31" t="s">
        <v>103</v>
      </c>
      <c r="D39" s="55" t="s">
        <v>188</v>
      </c>
      <c r="E39" s="31">
        <v>2.7</v>
      </c>
      <c r="F39" s="44">
        <v>0</v>
      </c>
      <c r="G39" s="23">
        <f t="shared" si="7"/>
        <v>0</v>
      </c>
    </row>
    <row r="40" spans="1:8" ht="25.5">
      <c r="A40" s="5">
        <v>185851121</v>
      </c>
      <c r="B40" s="54" t="s">
        <v>177</v>
      </c>
      <c r="C40" s="31" t="s">
        <v>103</v>
      </c>
      <c r="D40" s="55" t="s">
        <v>188</v>
      </c>
      <c r="E40" s="31">
        <v>2.7</v>
      </c>
      <c r="F40" s="44">
        <v>0</v>
      </c>
      <c r="G40" s="23">
        <f t="shared" si="7"/>
        <v>0</v>
      </c>
    </row>
    <row r="41" spans="1:8">
      <c r="A41" s="65"/>
      <c r="B41" s="59" t="s">
        <v>189</v>
      </c>
      <c r="C41" s="56"/>
      <c r="D41" s="57"/>
      <c r="E41" s="56"/>
      <c r="F41" s="95"/>
      <c r="G41" s="60"/>
    </row>
    <row r="42" spans="1:8">
      <c r="A42" s="5" t="s">
        <v>145</v>
      </c>
      <c r="B42" s="54" t="s">
        <v>190</v>
      </c>
      <c r="C42" s="31" t="s">
        <v>75</v>
      </c>
      <c r="D42" s="55" t="s">
        <v>191</v>
      </c>
      <c r="E42" s="47">
        <v>670</v>
      </c>
      <c r="F42" s="116">
        <v>0</v>
      </c>
      <c r="G42" s="23">
        <f t="shared" ref="G42" si="8">E42*F42</f>
        <v>0</v>
      </c>
    </row>
    <row r="43" spans="1:8" ht="15">
      <c r="A43" s="5" t="s">
        <v>145</v>
      </c>
      <c r="B43" s="54" t="s">
        <v>192</v>
      </c>
      <c r="C43" s="31" t="s">
        <v>148</v>
      </c>
      <c r="D43" s="55" t="s">
        <v>193</v>
      </c>
      <c r="E43" s="31">
        <v>167.5</v>
      </c>
      <c r="F43" s="143">
        <v>0</v>
      </c>
      <c r="G43" s="23">
        <f>E43*F43</f>
        <v>0</v>
      </c>
    </row>
    <row r="44" spans="1:8" ht="27.75">
      <c r="A44" s="5" t="s">
        <v>181</v>
      </c>
      <c r="B44" s="54" t="s">
        <v>194</v>
      </c>
      <c r="C44" s="31" t="s">
        <v>75</v>
      </c>
      <c r="D44" s="55" t="s">
        <v>191</v>
      </c>
      <c r="E44" s="31">
        <v>670</v>
      </c>
      <c r="F44" s="44">
        <v>0</v>
      </c>
      <c r="G44" s="23">
        <f t="shared" ref="G44" si="9">E44*F44</f>
        <v>0</v>
      </c>
      <c r="H44" s="88"/>
    </row>
    <row r="45" spans="1:8" ht="25.5">
      <c r="A45" s="5">
        <v>184102110</v>
      </c>
      <c r="B45" s="54" t="s">
        <v>195</v>
      </c>
      <c r="C45" s="31" t="s">
        <v>75</v>
      </c>
      <c r="D45" s="55" t="s">
        <v>191</v>
      </c>
      <c r="E45" s="47">
        <v>670</v>
      </c>
      <c r="F45" s="44">
        <v>0</v>
      </c>
      <c r="G45" s="23">
        <f t="shared" ref="G45:G47" si="10">E45*F45</f>
        <v>0</v>
      </c>
    </row>
    <row r="46" spans="1:8" ht="25.5">
      <c r="A46" s="5">
        <v>185802114</v>
      </c>
      <c r="B46" s="54" t="s">
        <v>166</v>
      </c>
      <c r="C46" s="31" t="s">
        <v>164</v>
      </c>
      <c r="D46" s="55" t="s">
        <v>196</v>
      </c>
      <c r="E46" s="31">
        <v>1.34E-2</v>
      </c>
      <c r="F46" s="44">
        <v>0</v>
      </c>
      <c r="G46" s="23">
        <f t="shared" si="10"/>
        <v>0</v>
      </c>
    </row>
    <row r="47" spans="1:8">
      <c r="A47" s="5" t="s">
        <v>145</v>
      </c>
      <c r="B47" s="54" t="s">
        <v>197</v>
      </c>
      <c r="C47" s="31" t="s">
        <v>75</v>
      </c>
      <c r="D47" s="55" t="s">
        <v>198</v>
      </c>
      <c r="E47" s="47">
        <v>670</v>
      </c>
      <c r="F47" s="44">
        <v>0</v>
      </c>
      <c r="G47" s="23">
        <f t="shared" si="10"/>
        <v>0</v>
      </c>
    </row>
    <row r="48" spans="1:8" ht="25.5">
      <c r="A48" s="5">
        <v>184911421</v>
      </c>
      <c r="B48" s="54" t="s">
        <v>199</v>
      </c>
      <c r="C48" s="31" t="s">
        <v>148</v>
      </c>
      <c r="D48" s="55" t="s">
        <v>200</v>
      </c>
      <c r="E48" s="47">
        <v>505</v>
      </c>
      <c r="F48" s="44">
        <v>0</v>
      </c>
      <c r="G48" s="23">
        <f t="shared" ref="G48:G50" si="11">E48*F48</f>
        <v>0</v>
      </c>
    </row>
    <row r="49" spans="1:7" ht="25.5">
      <c r="A49" s="5">
        <v>185804312</v>
      </c>
      <c r="B49" s="54" t="s">
        <v>201</v>
      </c>
      <c r="C49" s="31" t="s">
        <v>103</v>
      </c>
      <c r="D49" s="55" t="s">
        <v>202</v>
      </c>
      <c r="E49" s="31">
        <v>6.7</v>
      </c>
      <c r="F49" s="44">
        <v>0</v>
      </c>
      <c r="G49" s="23">
        <f t="shared" si="11"/>
        <v>0</v>
      </c>
    </row>
    <row r="50" spans="1:7" ht="25.5">
      <c r="A50" s="5">
        <v>185851121</v>
      </c>
      <c r="B50" s="54" t="s">
        <v>177</v>
      </c>
      <c r="C50" s="31" t="s">
        <v>103</v>
      </c>
      <c r="D50" s="55" t="s">
        <v>202</v>
      </c>
      <c r="E50" s="31">
        <v>6.7</v>
      </c>
      <c r="F50" s="44">
        <v>0</v>
      </c>
      <c r="G50" s="23">
        <f t="shared" si="11"/>
        <v>0</v>
      </c>
    </row>
    <row r="51" spans="1:7">
      <c r="A51" s="65"/>
      <c r="B51" s="59" t="s">
        <v>125</v>
      </c>
      <c r="C51" s="40"/>
      <c r="D51" s="61"/>
      <c r="E51" s="85"/>
      <c r="F51" s="96"/>
      <c r="G51" s="43"/>
    </row>
    <row r="52" spans="1:7">
      <c r="A52" s="123" t="s">
        <v>145</v>
      </c>
      <c r="B52" s="54" t="s">
        <v>203</v>
      </c>
      <c r="C52" s="47" t="s">
        <v>93</v>
      </c>
      <c r="D52" s="55" t="s">
        <v>131</v>
      </c>
      <c r="E52" s="44">
        <v>446.8</v>
      </c>
      <c r="F52" s="44">
        <v>0</v>
      </c>
      <c r="G52" s="23">
        <f>E52*F52</f>
        <v>0</v>
      </c>
    </row>
    <row r="53" spans="1:7">
      <c r="A53" s="133"/>
      <c r="B53" s="104" t="s">
        <v>136</v>
      </c>
      <c r="C53" s="134"/>
      <c r="D53" s="114"/>
      <c r="E53" s="115"/>
      <c r="F53" s="115"/>
      <c r="G53" s="26"/>
    </row>
    <row r="54" spans="1:7" ht="13.5" thickBot="1">
      <c r="A54" s="123" t="s">
        <v>145</v>
      </c>
      <c r="B54" s="54" t="s">
        <v>204</v>
      </c>
      <c r="C54" s="47" t="s">
        <v>75</v>
      </c>
      <c r="D54" s="55" t="s">
        <v>205</v>
      </c>
      <c r="E54" s="47">
        <v>1</v>
      </c>
      <c r="F54" s="44">
        <v>0</v>
      </c>
      <c r="G54" s="23">
        <f t="shared" ref="G54" si="12">E54*F54</f>
        <v>0</v>
      </c>
    </row>
    <row r="55" spans="1:7" ht="15.75" thickBot="1">
      <c r="A55" s="66"/>
      <c r="B55" s="67" t="s">
        <v>206</v>
      </c>
      <c r="C55" s="68"/>
      <c r="D55" s="69"/>
      <c r="E55" s="86"/>
      <c r="F55" s="74"/>
      <c r="G55" s="49">
        <f>SUM(G7:G54)</f>
        <v>0</v>
      </c>
    </row>
    <row r="61" spans="1:7">
      <c r="A61" s="82"/>
      <c r="B61" s="82"/>
      <c r="C61" s="82"/>
      <c r="D61" s="83"/>
    </row>
    <row r="62" spans="1:7">
      <c r="A62" s="82"/>
      <c r="B62" s="82"/>
      <c r="C62" s="82"/>
      <c r="D62" s="83"/>
    </row>
    <row r="63" spans="1:7">
      <c r="A63" s="82"/>
      <c r="B63" s="82"/>
      <c r="C63" s="82"/>
      <c r="D63" s="83"/>
    </row>
    <row r="64" spans="1:7">
      <c r="A64" s="82"/>
      <c r="B64" s="82"/>
      <c r="C64" s="82"/>
      <c r="D64" s="83"/>
    </row>
    <row r="65" spans="1:4">
      <c r="A65" s="82"/>
      <c r="B65" s="82"/>
      <c r="C65" s="82"/>
      <c r="D65" s="83"/>
    </row>
    <row r="66" spans="1:4">
      <c r="A66" s="82"/>
      <c r="B66" s="82"/>
      <c r="C66" s="82"/>
      <c r="D66" s="83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scale="97" orientation="landscape" horizontalDpi="4294967293" r:id="rId1"/>
  <headerFooter alignWithMargins="0">
    <oddHeader>&amp;A</oddHeader>
    <oddFooter>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8"/>
  <sheetViews>
    <sheetView zoomScaleNormal="100" workbookViewId="0"/>
  </sheetViews>
  <sheetFormatPr defaultColWidth="9.140625" defaultRowHeight="12.75"/>
  <cols>
    <col min="1" max="1" width="12.85546875" style="77" customWidth="1"/>
    <col min="2" max="2" width="56.42578125" style="1" customWidth="1"/>
    <col min="3" max="3" width="7.42578125" style="2" customWidth="1"/>
    <col min="4" max="4" width="13.5703125" style="2" customWidth="1"/>
    <col min="5" max="5" width="10.140625" style="2" customWidth="1"/>
    <col min="6" max="6" width="12.42578125" style="70" customWidth="1"/>
    <col min="7" max="7" width="17" style="2" customWidth="1"/>
    <col min="8" max="16384" width="9.140625" style="1"/>
  </cols>
  <sheetData>
    <row r="1" spans="1:7" ht="18.75">
      <c r="B1" s="15" t="s">
        <v>207</v>
      </c>
    </row>
    <row r="2" spans="1:7" s="6" customFormat="1" ht="15">
      <c r="A2" s="7" t="s">
        <v>1</v>
      </c>
      <c r="B2" s="76" t="s">
        <v>2</v>
      </c>
      <c r="C2" s="7"/>
      <c r="D2" s="7"/>
      <c r="E2" s="7"/>
      <c r="F2" s="71"/>
      <c r="G2" s="7"/>
    </row>
    <row r="3" spans="1:7" s="6" customFormat="1" ht="15.75">
      <c r="A3" s="7" t="s">
        <v>3</v>
      </c>
      <c r="B3" s="136" t="s">
        <v>22</v>
      </c>
      <c r="C3" s="7"/>
      <c r="D3" s="7"/>
      <c r="E3" s="7"/>
      <c r="F3" s="71"/>
      <c r="G3" s="7"/>
    </row>
    <row r="4" spans="1:7" s="6" customFormat="1" ht="15">
      <c r="A4" s="7" t="s">
        <v>5</v>
      </c>
      <c r="B4" s="76" t="s">
        <v>6</v>
      </c>
      <c r="C4" s="7"/>
      <c r="D4" s="7"/>
      <c r="E4" s="7"/>
      <c r="F4" s="71"/>
      <c r="G4" s="7"/>
    </row>
    <row r="5" spans="1:7" s="3" customFormat="1" thickBot="1">
      <c r="A5" s="80"/>
      <c r="C5" s="4"/>
      <c r="D5" s="4"/>
      <c r="E5" s="4"/>
      <c r="F5" s="72"/>
      <c r="G5" s="4"/>
    </row>
    <row r="6" spans="1:7" ht="13.5" thickBot="1">
      <c r="A6" s="81" t="s">
        <v>31</v>
      </c>
      <c r="B6" s="35" t="s">
        <v>69</v>
      </c>
      <c r="C6" s="36" t="s">
        <v>70</v>
      </c>
      <c r="D6" s="36" t="s">
        <v>34</v>
      </c>
      <c r="E6" s="37" t="s">
        <v>71</v>
      </c>
      <c r="F6" s="37" t="s">
        <v>72</v>
      </c>
      <c r="G6" s="38" t="s">
        <v>37</v>
      </c>
    </row>
    <row r="7" spans="1:7">
      <c r="A7" s="89"/>
      <c r="B7" s="110" t="s">
        <v>84</v>
      </c>
      <c r="C7" s="39"/>
      <c r="D7" s="42"/>
      <c r="E7" s="40"/>
      <c r="F7" s="40"/>
      <c r="G7" s="43"/>
    </row>
    <row r="8" spans="1:7">
      <c r="A8" s="5">
        <v>1</v>
      </c>
      <c r="B8" s="102" t="s">
        <v>208</v>
      </c>
      <c r="C8" s="27" t="s">
        <v>78</v>
      </c>
      <c r="D8" s="41" t="s">
        <v>209</v>
      </c>
      <c r="E8" s="47">
        <v>6900</v>
      </c>
      <c r="F8" s="44">
        <v>0</v>
      </c>
      <c r="G8" s="23">
        <f>E8*F8</f>
        <v>0</v>
      </c>
    </row>
    <row r="9" spans="1:7">
      <c r="A9" s="5">
        <v>2</v>
      </c>
      <c r="B9" s="102" t="s">
        <v>100</v>
      </c>
      <c r="C9" s="27" t="s">
        <v>82</v>
      </c>
      <c r="D9" s="41" t="s">
        <v>101</v>
      </c>
      <c r="E9" s="31">
        <v>0.13800000000000001</v>
      </c>
      <c r="F9" s="44">
        <v>0</v>
      </c>
      <c r="G9" s="23">
        <f t="shared" ref="G9" si="0">E9*F9</f>
        <v>0</v>
      </c>
    </row>
    <row r="10" spans="1:7">
      <c r="A10" s="89"/>
      <c r="B10" s="110" t="s">
        <v>107</v>
      </c>
      <c r="C10" s="39"/>
      <c r="D10" s="42"/>
      <c r="E10" s="40"/>
      <c r="F10" s="40"/>
      <c r="G10" s="43"/>
    </row>
    <row r="11" spans="1:7">
      <c r="A11" s="5">
        <v>3</v>
      </c>
      <c r="B11" s="102" t="s">
        <v>210</v>
      </c>
      <c r="C11" s="27" t="s">
        <v>78</v>
      </c>
      <c r="D11" s="41" t="s">
        <v>211</v>
      </c>
      <c r="E11" s="47">
        <v>8100</v>
      </c>
      <c r="F11" s="44">
        <v>0</v>
      </c>
      <c r="G11" s="23">
        <f>E11*F11</f>
        <v>0</v>
      </c>
    </row>
    <row r="12" spans="1:7">
      <c r="A12" s="89"/>
      <c r="B12" s="110" t="s">
        <v>116</v>
      </c>
      <c r="C12" s="39"/>
      <c r="D12" s="42"/>
      <c r="E12" s="40"/>
      <c r="F12" s="40"/>
      <c r="G12" s="43"/>
    </row>
    <row r="13" spans="1:7" ht="13.5" thickBot="1">
      <c r="A13" s="5">
        <v>4</v>
      </c>
      <c r="B13" s="102" t="s">
        <v>212</v>
      </c>
      <c r="C13" s="27" t="s">
        <v>78</v>
      </c>
      <c r="D13" s="41" t="s">
        <v>213</v>
      </c>
      <c r="E13" s="47">
        <v>20100</v>
      </c>
      <c r="F13" s="44">
        <v>0</v>
      </c>
      <c r="G13" s="23">
        <f>E13*F13</f>
        <v>0</v>
      </c>
    </row>
    <row r="14" spans="1:7" s="6" customFormat="1" ht="15.75" thickBot="1">
      <c r="A14" s="112"/>
      <c r="B14" s="113" t="s">
        <v>141</v>
      </c>
      <c r="C14" s="48"/>
      <c r="D14" s="48"/>
      <c r="E14" s="86"/>
      <c r="F14" s="74"/>
      <c r="G14" s="49">
        <f>SUM(G7:G13)</f>
        <v>0</v>
      </c>
    </row>
    <row r="15" spans="1:7" s="3" customFormat="1" thickBot="1">
      <c r="A15" s="79"/>
      <c r="B15" s="33"/>
      <c r="C15" s="34"/>
      <c r="D15" s="34"/>
      <c r="E15" s="34"/>
      <c r="F15" s="75"/>
      <c r="G15" s="4"/>
    </row>
    <row r="16" spans="1:7" ht="13.5" thickBot="1">
      <c r="A16" s="64" t="s">
        <v>143</v>
      </c>
      <c r="B16" s="52" t="s">
        <v>144</v>
      </c>
      <c r="C16" s="36" t="s">
        <v>70</v>
      </c>
      <c r="D16" s="53" t="s">
        <v>34</v>
      </c>
      <c r="E16" s="37" t="s">
        <v>71</v>
      </c>
      <c r="F16" s="37" t="s">
        <v>72</v>
      </c>
      <c r="G16" s="38" t="s">
        <v>37</v>
      </c>
    </row>
    <row r="17" spans="1:7">
      <c r="A17" s="65"/>
      <c r="B17" s="59" t="s">
        <v>80</v>
      </c>
      <c r="C17" s="56"/>
      <c r="D17" s="57"/>
      <c r="E17" s="56"/>
      <c r="F17" s="94"/>
      <c r="G17" s="58"/>
    </row>
    <row r="18" spans="1:7" ht="27.75">
      <c r="A18" s="5" t="s">
        <v>155</v>
      </c>
      <c r="B18" s="54" t="s">
        <v>214</v>
      </c>
      <c r="C18" s="31" t="s">
        <v>148</v>
      </c>
      <c r="D18" s="55" t="s">
        <v>215</v>
      </c>
      <c r="E18" s="47">
        <v>38820</v>
      </c>
      <c r="F18" s="44">
        <v>0</v>
      </c>
      <c r="G18" s="23">
        <f t="shared" ref="G18" si="1">E18*F18</f>
        <v>0</v>
      </c>
    </row>
    <row r="19" spans="1:7">
      <c r="A19" s="65"/>
      <c r="B19" s="59" t="s">
        <v>84</v>
      </c>
      <c r="C19" s="56"/>
      <c r="D19" s="57"/>
      <c r="E19" s="56"/>
      <c r="F19" s="94"/>
      <c r="G19" s="58"/>
    </row>
    <row r="20" spans="1:7">
      <c r="A20" s="5">
        <v>184801121</v>
      </c>
      <c r="B20" s="54" t="s">
        <v>216</v>
      </c>
      <c r="C20" s="31" t="s">
        <v>75</v>
      </c>
      <c r="D20" s="55" t="s">
        <v>158</v>
      </c>
      <c r="E20" s="31">
        <v>23</v>
      </c>
      <c r="F20" s="44">
        <v>0</v>
      </c>
      <c r="G20" s="23">
        <f t="shared" ref="G20:G26" si="2">E20*F20</f>
        <v>0</v>
      </c>
    </row>
    <row r="21" spans="1:7">
      <c r="A21" s="5" t="s">
        <v>145</v>
      </c>
      <c r="B21" s="54" t="s">
        <v>217</v>
      </c>
      <c r="C21" s="31" t="s">
        <v>75</v>
      </c>
      <c r="D21" s="55" t="s">
        <v>218</v>
      </c>
      <c r="E21" s="31">
        <v>23</v>
      </c>
      <c r="F21" s="44">
        <v>0</v>
      </c>
      <c r="G21" s="23">
        <f t="shared" si="2"/>
        <v>0</v>
      </c>
    </row>
    <row r="22" spans="1:7">
      <c r="A22" s="5">
        <v>184911111</v>
      </c>
      <c r="B22" s="54" t="s">
        <v>219</v>
      </c>
      <c r="C22" s="31" t="s">
        <v>75</v>
      </c>
      <c r="D22" s="55" t="s">
        <v>220</v>
      </c>
      <c r="E22" s="31">
        <v>1.1499999999999999</v>
      </c>
      <c r="F22" s="44">
        <v>0</v>
      </c>
      <c r="G22" s="23">
        <f t="shared" si="2"/>
        <v>0</v>
      </c>
    </row>
    <row r="23" spans="1:7" ht="25.5">
      <c r="A23" s="5">
        <v>185804213</v>
      </c>
      <c r="B23" s="54" t="s">
        <v>221</v>
      </c>
      <c r="C23" s="31" t="s">
        <v>148</v>
      </c>
      <c r="D23" s="55" t="s">
        <v>222</v>
      </c>
      <c r="E23" s="31">
        <v>46</v>
      </c>
      <c r="F23" s="44">
        <v>0</v>
      </c>
      <c r="G23" s="23">
        <f t="shared" si="2"/>
        <v>0</v>
      </c>
    </row>
    <row r="24" spans="1:7" ht="25.5">
      <c r="A24" s="5">
        <v>184813133</v>
      </c>
      <c r="B24" s="54" t="s">
        <v>223</v>
      </c>
      <c r="C24" s="31" t="s">
        <v>172</v>
      </c>
      <c r="D24" s="55">
        <v>0.23</v>
      </c>
      <c r="E24" s="31">
        <v>0.23</v>
      </c>
      <c r="F24" s="44">
        <v>0</v>
      </c>
      <c r="G24" s="23">
        <f t="shared" si="2"/>
        <v>0</v>
      </c>
    </row>
    <row r="25" spans="1:7" ht="25.5">
      <c r="A25" s="5">
        <v>185804312</v>
      </c>
      <c r="B25" s="54" t="s">
        <v>224</v>
      </c>
      <c r="C25" s="31" t="s">
        <v>103</v>
      </c>
      <c r="D25" s="55" t="s">
        <v>225</v>
      </c>
      <c r="E25" s="31">
        <v>6.9</v>
      </c>
      <c r="F25" s="44">
        <v>0</v>
      </c>
      <c r="G25" s="23">
        <f t="shared" si="2"/>
        <v>0</v>
      </c>
    </row>
    <row r="26" spans="1:7" ht="25.5">
      <c r="A26" s="5">
        <v>185851121</v>
      </c>
      <c r="B26" s="54" t="s">
        <v>226</v>
      </c>
      <c r="C26" s="31" t="s">
        <v>103</v>
      </c>
      <c r="D26" s="55" t="s">
        <v>225</v>
      </c>
      <c r="E26" s="31">
        <v>6.9</v>
      </c>
      <c r="F26" s="44">
        <v>0</v>
      </c>
      <c r="G26" s="23">
        <f t="shared" si="2"/>
        <v>0</v>
      </c>
    </row>
    <row r="27" spans="1:7">
      <c r="A27" s="65"/>
      <c r="B27" s="59" t="s">
        <v>107</v>
      </c>
      <c r="C27" s="56"/>
      <c r="D27" s="57"/>
      <c r="E27" s="56"/>
      <c r="F27" s="94"/>
      <c r="G27" s="58"/>
    </row>
    <row r="28" spans="1:7">
      <c r="A28" s="5" t="s">
        <v>145</v>
      </c>
      <c r="B28" s="54" t="s">
        <v>227</v>
      </c>
      <c r="C28" s="31" t="s">
        <v>75</v>
      </c>
      <c r="D28" s="55" t="s">
        <v>228</v>
      </c>
      <c r="E28" s="31">
        <v>135</v>
      </c>
      <c r="F28" s="44">
        <v>0</v>
      </c>
      <c r="G28" s="23">
        <f t="shared" ref="G28:G30" si="3">E28*F28</f>
        <v>0</v>
      </c>
    </row>
    <row r="29" spans="1:7" ht="25.5">
      <c r="A29" s="5">
        <v>185804312</v>
      </c>
      <c r="B29" s="54" t="s">
        <v>229</v>
      </c>
      <c r="C29" s="31" t="s">
        <v>103</v>
      </c>
      <c r="D29" s="55" t="s">
        <v>230</v>
      </c>
      <c r="E29" s="31">
        <v>8.1</v>
      </c>
      <c r="F29" s="44">
        <v>0</v>
      </c>
      <c r="G29" s="23">
        <f t="shared" si="3"/>
        <v>0</v>
      </c>
    </row>
    <row r="30" spans="1:7" ht="25.5">
      <c r="A30" s="5">
        <v>185851121</v>
      </c>
      <c r="B30" s="54" t="s">
        <v>226</v>
      </c>
      <c r="C30" s="31" t="s">
        <v>103</v>
      </c>
      <c r="D30" s="55" t="s">
        <v>230</v>
      </c>
      <c r="E30" s="31">
        <v>8.1</v>
      </c>
      <c r="F30" s="44">
        <v>0</v>
      </c>
      <c r="G30" s="23">
        <f t="shared" si="3"/>
        <v>0</v>
      </c>
    </row>
    <row r="31" spans="1:7">
      <c r="A31" s="65"/>
      <c r="B31" s="59" t="s">
        <v>189</v>
      </c>
      <c r="C31" s="56"/>
      <c r="D31" s="57"/>
      <c r="E31" s="56"/>
      <c r="F31" s="95"/>
      <c r="G31" s="60"/>
    </row>
    <row r="32" spans="1:7">
      <c r="A32" s="5" t="s">
        <v>145</v>
      </c>
      <c r="B32" s="54" t="s">
        <v>231</v>
      </c>
      <c r="C32" s="31" t="s">
        <v>75</v>
      </c>
      <c r="D32" s="55" t="s">
        <v>191</v>
      </c>
      <c r="E32" s="47">
        <v>670</v>
      </c>
      <c r="F32" s="44">
        <v>0</v>
      </c>
      <c r="G32" s="23">
        <f t="shared" ref="G32:G35" si="4">E32*F32</f>
        <v>0</v>
      </c>
    </row>
    <row r="33" spans="1:7" ht="25.5">
      <c r="A33" s="5">
        <v>185804214</v>
      </c>
      <c r="B33" s="54" t="s">
        <v>232</v>
      </c>
      <c r="C33" s="31" t="s">
        <v>148</v>
      </c>
      <c r="D33" s="55" t="s">
        <v>233</v>
      </c>
      <c r="E33" s="47">
        <v>880</v>
      </c>
      <c r="F33" s="44">
        <v>0</v>
      </c>
      <c r="G33" s="23">
        <f t="shared" si="4"/>
        <v>0</v>
      </c>
    </row>
    <row r="34" spans="1:7" ht="25.5">
      <c r="A34" s="5">
        <v>185804312</v>
      </c>
      <c r="B34" s="54" t="s">
        <v>234</v>
      </c>
      <c r="C34" s="31" t="s">
        <v>103</v>
      </c>
      <c r="D34" s="55" t="s">
        <v>235</v>
      </c>
      <c r="E34" s="31">
        <v>20.100000000000001</v>
      </c>
      <c r="F34" s="44">
        <v>0</v>
      </c>
      <c r="G34" s="23">
        <f t="shared" si="4"/>
        <v>0</v>
      </c>
    </row>
    <row r="35" spans="1:7" ht="26.25" thickBot="1">
      <c r="A35" s="5">
        <v>185851121</v>
      </c>
      <c r="B35" s="54" t="s">
        <v>226</v>
      </c>
      <c r="C35" s="31" t="s">
        <v>103</v>
      </c>
      <c r="D35" s="55" t="s">
        <v>235</v>
      </c>
      <c r="E35" s="31">
        <v>20.100000000000001</v>
      </c>
      <c r="F35" s="44">
        <v>0</v>
      </c>
      <c r="G35" s="23">
        <f t="shared" si="4"/>
        <v>0</v>
      </c>
    </row>
    <row r="36" spans="1:7" ht="15.75" thickBot="1">
      <c r="A36" s="66"/>
      <c r="B36" s="67" t="s">
        <v>206</v>
      </c>
      <c r="C36" s="68"/>
      <c r="D36" s="69"/>
      <c r="E36" s="86"/>
      <c r="F36" s="74"/>
      <c r="G36" s="49">
        <f>SUM(G17:G35)</f>
        <v>0</v>
      </c>
    </row>
    <row r="37" spans="1:7" ht="13.5" thickBot="1"/>
    <row r="38" spans="1:7" ht="15.75" thickBot="1">
      <c r="A38" s="144"/>
      <c r="B38" s="145" t="s">
        <v>18</v>
      </c>
      <c r="C38" s="146"/>
      <c r="D38" s="147"/>
      <c r="E38" s="146"/>
      <c r="F38" s="146"/>
      <c r="G38" s="148">
        <f>G36+G14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8"/>
  <sheetViews>
    <sheetView zoomScaleNormal="100" workbookViewId="0"/>
  </sheetViews>
  <sheetFormatPr defaultColWidth="9.140625" defaultRowHeight="12.75"/>
  <cols>
    <col min="1" max="1" width="12.85546875" style="77" customWidth="1"/>
    <col min="2" max="2" width="56.42578125" style="1" customWidth="1"/>
    <col min="3" max="3" width="8" style="2" customWidth="1"/>
    <col min="4" max="4" width="13.5703125" style="2" customWidth="1"/>
    <col min="5" max="5" width="12.7109375" style="2" customWidth="1"/>
    <col min="6" max="6" width="12.42578125" style="70" customWidth="1"/>
    <col min="7" max="7" width="17" style="2" customWidth="1"/>
    <col min="8" max="16384" width="9.140625" style="1"/>
  </cols>
  <sheetData>
    <row r="1" spans="1:7" ht="18.75">
      <c r="B1" s="15" t="s">
        <v>236</v>
      </c>
    </row>
    <row r="2" spans="1:7" s="6" customFormat="1" ht="15">
      <c r="A2" s="7" t="s">
        <v>1</v>
      </c>
      <c r="B2" s="76" t="s">
        <v>2</v>
      </c>
      <c r="C2" s="7"/>
      <c r="D2" s="7"/>
      <c r="E2" s="7"/>
      <c r="F2" s="71"/>
      <c r="G2" s="7"/>
    </row>
    <row r="3" spans="1:7" s="6" customFormat="1" ht="15.75">
      <c r="A3" s="7" t="s">
        <v>3</v>
      </c>
      <c r="B3" s="136" t="s">
        <v>22</v>
      </c>
      <c r="C3" s="7"/>
      <c r="D3" s="7"/>
      <c r="E3" s="7"/>
      <c r="F3" s="71"/>
      <c r="G3" s="7"/>
    </row>
    <row r="4" spans="1:7" s="6" customFormat="1" ht="15">
      <c r="A4" s="7" t="s">
        <v>5</v>
      </c>
      <c r="B4" s="76" t="s">
        <v>6</v>
      </c>
      <c r="C4" s="7"/>
      <c r="D4" s="7"/>
      <c r="E4" s="7"/>
      <c r="F4" s="71"/>
      <c r="G4" s="7"/>
    </row>
    <row r="5" spans="1:7" s="3" customFormat="1" thickBot="1">
      <c r="A5" s="80"/>
      <c r="C5" s="4"/>
      <c r="D5" s="4"/>
      <c r="E5" s="4"/>
      <c r="F5" s="72"/>
      <c r="G5" s="4"/>
    </row>
    <row r="6" spans="1:7" ht="13.5" thickBot="1">
      <c r="A6" s="81" t="s">
        <v>31</v>
      </c>
      <c r="B6" s="35" t="s">
        <v>69</v>
      </c>
      <c r="C6" s="36" t="s">
        <v>70</v>
      </c>
      <c r="D6" s="36" t="s">
        <v>34</v>
      </c>
      <c r="E6" s="37" t="s">
        <v>71</v>
      </c>
      <c r="F6" s="37" t="s">
        <v>72</v>
      </c>
      <c r="G6" s="38" t="s">
        <v>37</v>
      </c>
    </row>
    <row r="7" spans="1:7">
      <c r="A7" s="89"/>
      <c r="B7" s="110" t="s">
        <v>84</v>
      </c>
      <c r="C7" s="39"/>
      <c r="D7" s="42"/>
      <c r="E7" s="40"/>
      <c r="F7" s="40"/>
      <c r="G7" s="43"/>
    </row>
    <row r="8" spans="1:7">
      <c r="A8" s="5">
        <v>1</v>
      </c>
      <c r="B8" s="102" t="s">
        <v>208</v>
      </c>
      <c r="C8" s="27" t="s">
        <v>78</v>
      </c>
      <c r="D8" s="41" t="s">
        <v>209</v>
      </c>
      <c r="E8" s="47">
        <v>6900</v>
      </c>
      <c r="F8" s="44">
        <v>0</v>
      </c>
      <c r="G8" s="23">
        <f>E8*F8</f>
        <v>0</v>
      </c>
    </row>
    <row r="9" spans="1:7">
      <c r="A9" s="5">
        <v>2</v>
      </c>
      <c r="B9" s="102" t="s">
        <v>100</v>
      </c>
      <c r="C9" s="27" t="s">
        <v>82</v>
      </c>
      <c r="D9" s="41" t="s">
        <v>101</v>
      </c>
      <c r="E9" s="31">
        <v>0.13800000000000001</v>
      </c>
      <c r="F9" s="44">
        <v>0</v>
      </c>
      <c r="G9" s="23">
        <f t="shared" ref="G9" si="0">E9*F9</f>
        <v>0</v>
      </c>
    </row>
    <row r="10" spans="1:7">
      <c r="A10" s="89"/>
      <c r="B10" s="110" t="s">
        <v>107</v>
      </c>
      <c r="C10" s="39"/>
      <c r="D10" s="42"/>
      <c r="E10" s="40"/>
      <c r="F10" s="40"/>
      <c r="G10" s="43"/>
    </row>
    <row r="11" spans="1:7">
      <c r="A11" s="5">
        <v>3</v>
      </c>
      <c r="B11" s="102" t="s">
        <v>210</v>
      </c>
      <c r="C11" s="27" t="s">
        <v>78</v>
      </c>
      <c r="D11" s="41" t="s">
        <v>211</v>
      </c>
      <c r="E11" s="47">
        <v>8100</v>
      </c>
      <c r="F11" s="44">
        <v>0</v>
      </c>
      <c r="G11" s="23">
        <f>E11*F11</f>
        <v>0</v>
      </c>
    </row>
    <row r="12" spans="1:7">
      <c r="A12" s="89"/>
      <c r="B12" s="110" t="s">
        <v>116</v>
      </c>
      <c r="C12" s="39"/>
      <c r="D12" s="42"/>
      <c r="E12" s="40"/>
      <c r="F12" s="40"/>
      <c r="G12" s="43"/>
    </row>
    <row r="13" spans="1:7" ht="13.5" thickBot="1">
      <c r="A13" s="5">
        <v>4</v>
      </c>
      <c r="B13" s="102" t="s">
        <v>212</v>
      </c>
      <c r="C13" s="27" t="s">
        <v>78</v>
      </c>
      <c r="D13" s="41" t="s">
        <v>213</v>
      </c>
      <c r="E13" s="47">
        <v>20100</v>
      </c>
      <c r="F13" s="44">
        <v>0</v>
      </c>
      <c r="G13" s="23">
        <f>E13*F13</f>
        <v>0</v>
      </c>
    </row>
    <row r="14" spans="1:7" s="6" customFormat="1" ht="15.75" thickBot="1">
      <c r="A14" s="112"/>
      <c r="B14" s="113" t="s">
        <v>141</v>
      </c>
      <c r="C14" s="48"/>
      <c r="D14" s="48"/>
      <c r="E14" s="86"/>
      <c r="F14" s="74"/>
      <c r="G14" s="49">
        <f>SUM(G7:G13)</f>
        <v>0</v>
      </c>
    </row>
    <row r="15" spans="1:7" s="3" customFormat="1" thickBot="1">
      <c r="A15" s="79"/>
      <c r="B15" s="33"/>
      <c r="C15" s="34"/>
      <c r="D15" s="34"/>
      <c r="E15" s="34"/>
      <c r="F15" s="75"/>
      <c r="G15" s="4"/>
    </row>
    <row r="16" spans="1:7" ht="13.5" thickBot="1">
      <c r="A16" s="64" t="s">
        <v>143</v>
      </c>
      <c r="B16" s="52" t="s">
        <v>144</v>
      </c>
      <c r="C16" s="36" t="s">
        <v>70</v>
      </c>
      <c r="D16" s="53" t="s">
        <v>34</v>
      </c>
      <c r="E16" s="37" t="s">
        <v>71</v>
      </c>
      <c r="F16" s="37" t="s">
        <v>72</v>
      </c>
      <c r="G16" s="38" t="s">
        <v>37</v>
      </c>
    </row>
    <row r="17" spans="1:7">
      <c r="A17" s="65"/>
      <c r="B17" s="59" t="s">
        <v>80</v>
      </c>
      <c r="C17" s="56"/>
      <c r="D17" s="57"/>
      <c r="E17" s="56"/>
      <c r="F17" s="94"/>
      <c r="G17" s="58"/>
    </row>
    <row r="18" spans="1:7" ht="27.75">
      <c r="A18" s="5" t="s">
        <v>155</v>
      </c>
      <c r="B18" s="54" t="s">
        <v>214</v>
      </c>
      <c r="C18" s="31" t="s">
        <v>148</v>
      </c>
      <c r="D18" s="55" t="s">
        <v>237</v>
      </c>
      <c r="E18" s="47">
        <v>38820</v>
      </c>
      <c r="F18" s="44">
        <v>0</v>
      </c>
      <c r="G18" s="23">
        <f t="shared" ref="G18" si="1">E18*F18</f>
        <v>0</v>
      </c>
    </row>
    <row r="19" spans="1:7">
      <c r="A19" s="65"/>
      <c r="B19" s="59" t="s">
        <v>84</v>
      </c>
      <c r="C19" s="56"/>
      <c r="D19" s="57"/>
      <c r="E19" s="56"/>
      <c r="F19" s="94"/>
      <c r="G19" s="58"/>
    </row>
    <row r="20" spans="1:7">
      <c r="A20" s="5">
        <v>184801121</v>
      </c>
      <c r="B20" s="54" t="s">
        <v>216</v>
      </c>
      <c r="C20" s="31" t="s">
        <v>75</v>
      </c>
      <c r="D20" s="55" t="s">
        <v>158</v>
      </c>
      <c r="E20" s="31">
        <v>23</v>
      </c>
      <c r="F20" s="44">
        <v>0</v>
      </c>
      <c r="G20" s="23">
        <f t="shared" ref="G20:G26" si="2">E20*F20</f>
        <v>0</v>
      </c>
    </row>
    <row r="21" spans="1:7">
      <c r="A21" s="5" t="s">
        <v>145</v>
      </c>
      <c r="B21" s="54" t="s">
        <v>217</v>
      </c>
      <c r="C21" s="31" t="s">
        <v>75</v>
      </c>
      <c r="D21" s="55" t="s">
        <v>218</v>
      </c>
      <c r="E21" s="31">
        <v>23</v>
      </c>
      <c r="F21" s="44">
        <v>0</v>
      </c>
      <c r="G21" s="23">
        <f t="shared" si="2"/>
        <v>0</v>
      </c>
    </row>
    <row r="22" spans="1:7">
      <c r="A22" s="5">
        <v>184911111</v>
      </c>
      <c r="B22" s="54" t="s">
        <v>219</v>
      </c>
      <c r="C22" s="31" t="s">
        <v>75</v>
      </c>
      <c r="D22" s="55" t="s">
        <v>220</v>
      </c>
      <c r="E22" s="31">
        <v>1.1499999999999999</v>
      </c>
      <c r="F22" s="44">
        <v>0</v>
      </c>
      <c r="G22" s="23">
        <f t="shared" si="2"/>
        <v>0</v>
      </c>
    </row>
    <row r="23" spans="1:7" ht="25.5">
      <c r="A23" s="5">
        <v>185804213</v>
      </c>
      <c r="B23" s="54" t="s">
        <v>221</v>
      </c>
      <c r="C23" s="31" t="s">
        <v>148</v>
      </c>
      <c r="D23" s="55" t="s">
        <v>222</v>
      </c>
      <c r="E23" s="31">
        <v>46</v>
      </c>
      <c r="F23" s="44">
        <v>0</v>
      </c>
      <c r="G23" s="23">
        <f t="shared" si="2"/>
        <v>0</v>
      </c>
    </row>
    <row r="24" spans="1:7" ht="24.75" customHeight="1">
      <c r="A24" s="5">
        <v>184813133</v>
      </c>
      <c r="B24" s="54" t="s">
        <v>223</v>
      </c>
      <c r="C24" s="31" t="s">
        <v>172</v>
      </c>
      <c r="D24" s="55">
        <v>0.23</v>
      </c>
      <c r="E24" s="31">
        <v>0.23</v>
      </c>
      <c r="F24" s="44">
        <v>0</v>
      </c>
      <c r="G24" s="23">
        <f t="shared" si="2"/>
        <v>0</v>
      </c>
    </row>
    <row r="25" spans="1:7" ht="25.5">
      <c r="A25" s="5">
        <v>185804312</v>
      </c>
      <c r="B25" s="54" t="s">
        <v>224</v>
      </c>
      <c r="C25" s="31" t="s">
        <v>103</v>
      </c>
      <c r="D25" s="55" t="s">
        <v>225</v>
      </c>
      <c r="E25" s="31">
        <v>6.9</v>
      </c>
      <c r="F25" s="44">
        <v>0</v>
      </c>
      <c r="G25" s="23">
        <f t="shared" si="2"/>
        <v>0</v>
      </c>
    </row>
    <row r="26" spans="1:7" ht="25.5">
      <c r="A26" s="5">
        <v>185851121</v>
      </c>
      <c r="B26" s="54" t="s">
        <v>226</v>
      </c>
      <c r="C26" s="31" t="s">
        <v>103</v>
      </c>
      <c r="D26" s="55" t="s">
        <v>225</v>
      </c>
      <c r="E26" s="31">
        <v>6.9</v>
      </c>
      <c r="F26" s="44">
        <v>0</v>
      </c>
      <c r="G26" s="23">
        <f t="shared" si="2"/>
        <v>0</v>
      </c>
    </row>
    <row r="27" spans="1:7">
      <c r="A27" s="65"/>
      <c r="B27" s="59" t="s">
        <v>107</v>
      </c>
      <c r="C27" s="56"/>
      <c r="D27" s="57"/>
      <c r="E27" s="56"/>
      <c r="F27" s="94"/>
      <c r="G27" s="58"/>
    </row>
    <row r="28" spans="1:7">
      <c r="A28" s="5" t="s">
        <v>145</v>
      </c>
      <c r="B28" s="54" t="s">
        <v>227</v>
      </c>
      <c r="C28" s="31" t="s">
        <v>75</v>
      </c>
      <c r="D28" s="55" t="s">
        <v>179</v>
      </c>
      <c r="E28" s="31">
        <v>135</v>
      </c>
      <c r="F28" s="44">
        <v>0</v>
      </c>
      <c r="G28" s="23">
        <f t="shared" ref="G28:G30" si="3">E28*F28</f>
        <v>0</v>
      </c>
    </row>
    <row r="29" spans="1:7" ht="25.5">
      <c r="A29" s="5">
        <v>185804312</v>
      </c>
      <c r="B29" s="54" t="s">
        <v>229</v>
      </c>
      <c r="C29" s="31" t="s">
        <v>103</v>
      </c>
      <c r="D29" s="55" t="s">
        <v>230</v>
      </c>
      <c r="E29" s="31">
        <v>8.1</v>
      </c>
      <c r="F29" s="44">
        <v>0</v>
      </c>
      <c r="G29" s="23">
        <f t="shared" si="3"/>
        <v>0</v>
      </c>
    </row>
    <row r="30" spans="1:7" ht="25.5">
      <c r="A30" s="5">
        <v>185851121</v>
      </c>
      <c r="B30" s="54" t="s">
        <v>226</v>
      </c>
      <c r="C30" s="31" t="s">
        <v>103</v>
      </c>
      <c r="D30" s="55" t="s">
        <v>230</v>
      </c>
      <c r="E30" s="31">
        <v>8.1</v>
      </c>
      <c r="F30" s="44">
        <v>0</v>
      </c>
      <c r="G30" s="23">
        <f t="shared" si="3"/>
        <v>0</v>
      </c>
    </row>
    <row r="31" spans="1:7">
      <c r="A31" s="65"/>
      <c r="B31" s="59" t="s">
        <v>189</v>
      </c>
      <c r="C31" s="56"/>
      <c r="D31" s="57"/>
      <c r="E31" s="56"/>
      <c r="F31" s="95"/>
      <c r="G31" s="60"/>
    </row>
    <row r="32" spans="1:7">
      <c r="A32" s="5" t="s">
        <v>145</v>
      </c>
      <c r="B32" s="54" t="s">
        <v>231</v>
      </c>
      <c r="C32" s="31" t="s">
        <v>75</v>
      </c>
      <c r="D32" s="55" t="s">
        <v>191</v>
      </c>
      <c r="E32" s="47">
        <v>670</v>
      </c>
      <c r="F32" s="44">
        <v>0</v>
      </c>
      <c r="G32" s="23">
        <f t="shared" ref="G32:G35" si="4">E32*F32</f>
        <v>0</v>
      </c>
    </row>
    <row r="33" spans="1:7" ht="25.5">
      <c r="A33" s="5">
        <v>185804214</v>
      </c>
      <c r="B33" s="54" t="s">
        <v>232</v>
      </c>
      <c r="C33" s="31" t="s">
        <v>148</v>
      </c>
      <c r="D33" s="55" t="s">
        <v>238</v>
      </c>
      <c r="E33" s="47">
        <v>880</v>
      </c>
      <c r="F33" s="44">
        <v>0</v>
      </c>
      <c r="G33" s="23">
        <f t="shared" si="4"/>
        <v>0</v>
      </c>
    </row>
    <row r="34" spans="1:7" ht="25.5">
      <c r="A34" s="5">
        <v>185804312</v>
      </c>
      <c r="B34" s="54" t="s">
        <v>234</v>
      </c>
      <c r="C34" s="31" t="s">
        <v>103</v>
      </c>
      <c r="D34" s="55" t="s">
        <v>235</v>
      </c>
      <c r="E34" s="31">
        <v>20.100000000000001</v>
      </c>
      <c r="F34" s="44">
        <v>0</v>
      </c>
      <c r="G34" s="23">
        <f t="shared" si="4"/>
        <v>0</v>
      </c>
    </row>
    <row r="35" spans="1:7" ht="26.25" thickBot="1">
      <c r="A35" s="5">
        <v>185851121</v>
      </c>
      <c r="B35" s="54" t="s">
        <v>226</v>
      </c>
      <c r="C35" s="31" t="s">
        <v>103</v>
      </c>
      <c r="D35" s="55" t="s">
        <v>235</v>
      </c>
      <c r="E35" s="31">
        <v>20.100000000000001</v>
      </c>
      <c r="F35" s="44">
        <v>0</v>
      </c>
      <c r="G35" s="23">
        <f t="shared" si="4"/>
        <v>0</v>
      </c>
    </row>
    <row r="36" spans="1:7" ht="15.75" thickBot="1">
      <c r="A36" s="66"/>
      <c r="B36" s="67" t="s">
        <v>206</v>
      </c>
      <c r="C36" s="68"/>
      <c r="D36" s="69"/>
      <c r="E36" s="86"/>
      <c r="F36" s="74"/>
      <c r="G36" s="49">
        <f>SUM(G17:G35)</f>
        <v>0</v>
      </c>
    </row>
    <row r="37" spans="1:7" ht="13.5" thickBot="1"/>
    <row r="38" spans="1:7" ht="15.75" thickBot="1">
      <c r="A38" s="144"/>
      <c r="B38" s="145" t="s">
        <v>18</v>
      </c>
      <c r="C38" s="146"/>
      <c r="D38" s="147"/>
      <c r="E38" s="146"/>
      <c r="F38" s="146"/>
      <c r="G38" s="148">
        <f>G36+G14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8"/>
  <sheetViews>
    <sheetView zoomScaleNormal="100" workbookViewId="0"/>
  </sheetViews>
  <sheetFormatPr defaultColWidth="9.140625" defaultRowHeight="12.75"/>
  <cols>
    <col min="1" max="1" width="12.85546875" style="77" customWidth="1"/>
    <col min="2" max="2" width="56.42578125" style="1" customWidth="1"/>
    <col min="3" max="3" width="7.5703125" style="2" customWidth="1"/>
    <col min="4" max="4" width="13.5703125" style="2" customWidth="1"/>
    <col min="5" max="5" width="12.7109375" style="2" customWidth="1"/>
    <col min="6" max="6" width="12.42578125" style="70" customWidth="1"/>
    <col min="7" max="7" width="17" style="2" customWidth="1"/>
    <col min="8" max="16384" width="9.140625" style="1"/>
  </cols>
  <sheetData>
    <row r="1" spans="1:7" ht="18.75">
      <c r="B1" s="15" t="s">
        <v>239</v>
      </c>
    </row>
    <row r="2" spans="1:7" s="6" customFormat="1" ht="15">
      <c r="A2" s="7" t="s">
        <v>1</v>
      </c>
      <c r="B2" s="76" t="s">
        <v>2</v>
      </c>
      <c r="C2" s="7"/>
      <c r="D2" s="7"/>
      <c r="E2" s="7"/>
      <c r="F2" s="71"/>
      <c r="G2" s="7"/>
    </row>
    <row r="3" spans="1:7" s="6" customFormat="1" ht="15.75">
      <c r="A3" s="7" t="s">
        <v>3</v>
      </c>
      <c r="B3" s="136" t="s">
        <v>22</v>
      </c>
      <c r="C3" s="7"/>
      <c r="D3" s="7"/>
      <c r="E3" s="7"/>
      <c r="F3" s="71"/>
      <c r="G3" s="7"/>
    </row>
    <row r="4" spans="1:7" s="6" customFormat="1" ht="15">
      <c r="A4" s="7" t="s">
        <v>5</v>
      </c>
      <c r="B4" s="76" t="s">
        <v>6</v>
      </c>
      <c r="C4" s="7"/>
      <c r="D4" s="7"/>
      <c r="E4" s="7"/>
      <c r="F4" s="71"/>
      <c r="G4" s="7"/>
    </row>
    <row r="5" spans="1:7" s="3" customFormat="1" thickBot="1">
      <c r="A5" s="80"/>
      <c r="C5" s="4"/>
      <c r="D5" s="4"/>
      <c r="E5" s="4"/>
      <c r="F5" s="72"/>
      <c r="G5" s="4"/>
    </row>
    <row r="6" spans="1:7" ht="13.5" thickBot="1">
      <c r="A6" s="81" t="s">
        <v>31</v>
      </c>
      <c r="B6" s="35" t="s">
        <v>69</v>
      </c>
      <c r="C6" s="36" t="s">
        <v>70</v>
      </c>
      <c r="D6" s="36" t="s">
        <v>34</v>
      </c>
      <c r="E6" s="37" t="s">
        <v>71</v>
      </c>
      <c r="F6" s="37" t="s">
        <v>72</v>
      </c>
      <c r="G6" s="38" t="s">
        <v>37</v>
      </c>
    </row>
    <row r="7" spans="1:7">
      <c r="A7" s="89"/>
      <c r="B7" s="110" t="s">
        <v>84</v>
      </c>
      <c r="C7" s="39"/>
      <c r="D7" s="42"/>
      <c r="E7" s="40"/>
      <c r="F7" s="40"/>
      <c r="G7" s="43"/>
    </row>
    <row r="8" spans="1:7">
      <c r="A8" s="5">
        <v>1</v>
      </c>
      <c r="B8" s="102" t="s">
        <v>208</v>
      </c>
      <c r="C8" s="27" t="s">
        <v>78</v>
      </c>
      <c r="D8" s="41" t="s">
        <v>209</v>
      </c>
      <c r="E8" s="47">
        <v>6900</v>
      </c>
      <c r="F8" s="44">
        <v>0</v>
      </c>
      <c r="G8" s="23">
        <f>E8*F8</f>
        <v>0</v>
      </c>
    </row>
    <row r="9" spans="1:7">
      <c r="A9" s="5">
        <v>2</v>
      </c>
      <c r="B9" s="102" t="s">
        <v>100</v>
      </c>
      <c r="C9" s="27" t="s">
        <v>82</v>
      </c>
      <c r="D9" s="41" t="s">
        <v>101</v>
      </c>
      <c r="E9" s="31">
        <v>0.13800000000000001</v>
      </c>
      <c r="F9" s="44">
        <v>0</v>
      </c>
      <c r="G9" s="23">
        <f t="shared" ref="G9" si="0">E9*F9</f>
        <v>0</v>
      </c>
    </row>
    <row r="10" spans="1:7">
      <c r="A10" s="89"/>
      <c r="B10" s="110" t="s">
        <v>107</v>
      </c>
      <c r="C10" s="39"/>
      <c r="D10" s="42"/>
      <c r="E10" s="40"/>
      <c r="F10" s="40"/>
      <c r="G10" s="43"/>
    </row>
    <row r="11" spans="1:7">
      <c r="A11" s="5">
        <v>3</v>
      </c>
      <c r="B11" s="102" t="s">
        <v>210</v>
      </c>
      <c r="C11" s="27" t="s">
        <v>78</v>
      </c>
      <c r="D11" s="41" t="s">
        <v>211</v>
      </c>
      <c r="E11" s="47">
        <v>8100</v>
      </c>
      <c r="F11" s="44">
        <v>0</v>
      </c>
      <c r="G11" s="23">
        <f>E11*F11</f>
        <v>0</v>
      </c>
    </row>
    <row r="12" spans="1:7">
      <c r="A12" s="89"/>
      <c r="B12" s="110" t="s">
        <v>116</v>
      </c>
      <c r="C12" s="39"/>
      <c r="D12" s="42"/>
      <c r="E12" s="40"/>
      <c r="F12" s="40"/>
      <c r="G12" s="43"/>
    </row>
    <row r="13" spans="1:7" ht="13.5" thickBot="1">
      <c r="A13" s="5">
        <v>4</v>
      </c>
      <c r="B13" s="102" t="s">
        <v>212</v>
      </c>
      <c r="C13" s="27" t="s">
        <v>78</v>
      </c>
      <c r="D13" s="41" t="s">
        <v>213</v>
      </c>
      <c r="E13" s="47">
        <v>20100</v>
      </c>
      <c r="F13" s="44">
        <v>0</v>
      </c>
      <c r="G13" s="23">
        <f>E13*F13</f>
        <v>0</v>
      </c>
    </row>
    <row r="14" spans="1:7" s="6" customFormat="1" ht="15.75" thickBot="1">
      <c r="A14" s="112"/>
      <c r="B14" s="113" t="s">
        <v>141</v>
      </c>
      <c r="C14" s="48"/>
      <c r="D14" s="48"/>
      <c r="E14" s="86"/>
      <c r="F14" s="74"/>
      <c r="G14" s="49">
        <f>SUM(G7:G13)</f>
        <v>0</v>
      </c>
    </row>
    <row r="15" spans="1:7" s="3" customFormat="1" thickBot="1">
      <c r="A15" s="79"/>
      <c r="B15" s="33"/>
      <c r="C15" s="34"/>
      <c r="D15" s="34"/>
      <c r="E15" s="34"/>
      <c r="F15" s="75"/>
      <c r="G15" s="4"/>
    </row>
    <row r="16" spans="1:7" ht="13.5" thickBot="1">
      <c r="A16" s="64" t="s">
        <v>143</v>
      </c>
      <c r="B16" s="52" t="s">
        <v>144</v>
      </c>
      <c r="C16" s="36" t="s">
        <v>70</v>
      </c>
      <c r="D16" s="53" t="s">
        <v>34</v>
      </c>
      <c r="E16" s="37" t="s">
        <v>71</v>
      </c>
      <c r="F16" s="37" t="s">
        <v>72</v>
      </c>
      <c r="G16" s="38" t="s">
        <v>37</v>
      </c>
    </row>
    <row r="17" spans="1:7">
      <c r="A17" s="65"/>
      <c r="B17" s="59" t="s">
        <v>80</v>
      </c>
      <c r="C17" s="56"/>
      <c r="D17" s="57"/>
      <c r="E17" s="56"/>
      <c r="F17" s="94"/>
      <c r="G17" s="58"/>
    </row>
    <row r="18" spans="1:7" ht="27.75">
      <c r="A18" s="5" t="s">
        <v>155</v>
      </c>
      <c r="B18" s="54" t="s">
        <v>214</v>
      </c>
      <c r="C18" s="31" t="s">
        <v>148</v>
      </c>
      <c r="D18" s="55" t="s">
        <v>215</v>
      </c>
      <c r="E18" s="47">
        <v>38820</v>
      </c>
      <c r="F18" s="44">
        <v>0</v>
      </c>
      <c r="G18" s="23">
        <f t="shared" ref="G18" si="1">E18*F18</f>
        <v>0</v>
      </c>
    </row>
    <row r="19" spans="1:7">
      <c r="A19" s="65"/>
      <c r="B19" s="59" t="s">
        <v>84</v>
      </c>
      <c r="C19" s="56"/>
      <c r="D19" s="57"/>
      <c r="E19" s="56"/>
      <c r="F19" s="94"/>
      <c r="G19" s="58"/>
    </row>
    <row r="20" spans="1:7">
      <c r="A20" s="5">
        <v>184801121</v>
      </c>
      <c r="B20" s="54" t="s">
        <v>216</v>
      </c>
      <c r="C20" s="31" t="s">
        <v>75</v>
      </c>
      <c r="D20" s="55" t="s">
        <v>158</v>
      </c>
      <c r="E20" s="31">
        <v>23</v>
      </c>
      <c r="F20" s="44">
        <v>0</v>
      </c>
      <c r="G20" s="23">
        <f t="shared" ref="G20:G26" si="2">E20*F20</f>
        <v>0</v>
      </c>
    </row>
    <row r="21" spans="1:7">
      <c r="A21" s="5" t="s">
        <v>145</v>
      </c>
      <c r="B21" s="54" t="s">
        <v>217</v>
      </c>
      <c r="C21" s="31" t="s">
        <v>75</v>
      </c>
      <c r="D21" s="55" t="s">
        <v>158</v>
      </c>
      <c r="E21" s="31">
        <v>23</v>
      </c>
      <c r="F21" s="44">
        <v>0</v>
      </c>
      <c r="G21" s="23">
        <f t="shared" si="2"/>
        <v>0</v>
      </c>
    </row>
    <row r="22" spans="1:7">
      <c r="A22" s="5">
        <v>184911111</v>
      </c>
      <c r="B22" s="54" t="s">
        <v>219</v>
      </c>
      <c r="C22" s="31" t="s">
        <v>75</v>
      </c>
      <c r="D22" s="55" t="s">
        <v>220</v>
      </c>
      <c r="E22" s="31">
        <v>1.1499999999999999</v>
      </c>
      <c r="F22" s="44">
        <v>0</v>
      </c>
      <c r="G22" s="23">
        <f t="shared" si="2"/>
        <v>0</v>
      </c>
    </row>
    <row r="23" spans="1:7" ht="25.5">
      <c r="A23" s="5">
        <v>185804213</v>
      </c>
      <c r="B23" s="54" t="s">
        <v>221</v>
      </c>
      <c r="C23" s="31" t="s">
        <v>148</v>
      </c>
      <c r="D23" s="55" t="s">
        <v>240</v>
      </c>
      <c r="E23" s="31">
        <v>46</v>
      </c>
      <c r="F23" s="44">
        <v>0</v>
      </c>
      <c r="G23" s="23">
        <f t="shared" si="2"/>
        <v>0</v>
      </c>
    </row>
    <row r="24" spans="1:7" ht="25.5">
      <c r="A24" s="5">
        <v>184813133</v>
      </c>
      <c r="B24" s="54" t="s">
        <v>223</v>
      </c>
      <c r="C24" s="31" t="s">
        <v>172</v>
      </c>
      <c r="D24" s="55">
        <v>0.23</v>
      </c>
      <c r="E24" s="31">
        <v>0.23</v>
      </c>
      <c r="F24" s="44">
        <v>0</v>
      </c>
      <c r="G24" s="23">
        <f t="shared" si="2"/>
        <v>0</v>
      </c>
    </row>
    <row r="25" spans="1:7" ht="25.5">
      <c r="A25" s="5">
        <v>185804312</v>
      </c>
      <c r="B25" s="54" t="s">
        <v>224</v>
      </c>
      <c r="C25" s="31" t="s">
        <v>103</v>
      </c>
      <c r="D25" s="55" t="s">
        <v>225</v>
      </c>
      <c r="E25" s="31">
        <v>6.9</v>
      </c>
      <c r="F25" s="44">
        <v>0</v>
      </c>
      <c r="G25" s="23">
        <f t="shared" si="2"/>
        <v>0</v>
      </c>
    </row>
    <row r="26" spans="1:7" ht="25.5">
      <c r="A26" s="5">
        <v>185851121</v>
      </c>
      <c r="B26" s="54" t="s">
        <v>226</v>
      </c>
      <c r="C26" s="31" t="s">
        <v>103</v>
      </c>
      <c r="D26" s="55" t="s">
        <v>225</v>
      </c>
      <c r="E26" s="31">
        <v>6.9</v>
      </c>
      <c r="F26" s="44">
        <v>0</v>
      </c>
      <c r="G26" s="23">
        <f t="shared" si="2"/>
        <v>0</v>
      </c>
    </row>
    <row r="27" spans="1:7">
      <c r="A27" s="65"/>
      <c r="B27" s="59" t="s">
        <v>107</v>
      </c>
      <c r="C27" s="56"/>
      <c r="D27" s="57"/>
      <c r="E27" s="56"/>
      <c r="F27" s="94"/>
      <c r="G27" s="58"/>
    </row>
    <row r="28" spans="1:7">
      <c r="A28" s="5" t="s">
        <v>145</v>
      </c>
      <c r="B28" s="54" t="s">
        <v>227</v>
      </c>
      <c r="C28" s="31" t="s">
        <v>75</v>
      </c>
      <c r="D28" s="55" t="s">
        <v>179</v>
      </c>
      <c r="E28" s="31">
        <v>135</v>
      </c>
      <c r="F28" s="44">
        <v>0</v>
      </c>
      <c r="G28" s="23">
        <f t="shared" ref="G28:G30" si="3">E28*F28</f>
        <v>0</v>
      </c>
    </row>
    <row r="29" spans="1:7" ht="25.5">
      <c r="A29" s="5">
        <v>185804312</v>
      </c>
      <c r="B29" s="54" t="s">
        <v>229</v>
      </c>
      <c r="C29" s="31" t="s">
        <v>103</v>
      </c>
      <c r="D29" s="55" t="s">
        <v>230</v>
      </c>
      <c r="E29" s="31">
        <v>8.1</v>
      </c>
      <c r="F29" s="44">
        <v>0</v>
      </c>
      <c r="G29" s="23">
        <f t="shared" si="3"/>
        <v>0</v>
      </c>
    </row>
    <row r="30" spans="1:7" ht="25.5">
      <c r="A30" s="5">
        <v>185851121</v>
      </c>
      <c r="B30" s="54" t="s">
        <v>226</v>
      </c>
      <c r="C30" s="31" t="s">
        <v>103</v>
      </c>
      <c r="D30" s="55" t="s">
        <v>230</v>
      </c>
      <c r="E30" s="31">
        <v>8.1</v>
      </c>
      <c r="F30" s="44">
        <v>0</v>
      </c>
      <c r="G30" s="23">
        <f t="shared" si="3"/>
        <v>0</v>
      </c>
    </row>
    <row r="31" spans="1:7">
      <c r="A31" s="65"/>
      <c r="B31" s="59" t="s">
        <v>189</v>
      </c>
      <c r="C31" s="56"/>
      <c r="D31" s="57"/>
      <c r="E31" s="56"/>
      <c r="F31" s="95"/>
      <c r="G31" s="60"/>
    </row>
    <row r="32" spans="1:7">
      <c r="A32" s="5" t="s">
        <v>145</v>
      </c>
      <c r="B32" s="54" t="s">
        <v>231</v>
      </c>
      <c r="C32" s="31" t="s">
        <v>75</v>
      </c>
      <c r="D32" s="55" t="s">
        <v>191</v>
      </c>
      <c r="E32" s="47">
        <v>670</v>
      </c>
      <c r="F32" s="44">
        <v>0</v>
      </c>
      <c r="G32" s="23">
        <f t="shared" ref="G32:G35" si="4">E32*F32</f>
        <v>0</v>
      </c>
    </row>
    <row r="33" spans="1:7" ht="25.5">
      <c r="A33" s="5">
        <v>185804214</v>
      </c>
      <c r="B33" s="54" t="s">
        <v>232</v>
      </c>
      <c r="C33" s="31" t="s">
        <v>148</v>
      </c>
      <c r="D33" s="55" t="s">
        <v>238</v>
      </c>
      <c r="E33" s="47">
        <v>880</v>
      </c>
      <c r="F33" s="44">
        <v>0</v>
      </c>
      <c r="G33" s="23">
        <f t="shared" si="4"/>
        <v>0</v>
      </c>
    </row>
    <row r="34" spans="1:7" ht="25.5">
      <c r="A34" s="5">
        <v>185804312</v>
      </c>
      <c r="B34" s="54" t="s">
        <v>234</v>
      </c>
      <c r="C34" s="31" t="s">
        <v>103</v>
      </c>
      <c r="D34" s="55" t="s">
        <v>235</v>
      </c>
      <c r="E34" s="31">
        <v>20.100000000000001</v>
      </c>
      <c r="F34" s="44">
        <v>0</v>
      </c>
      <c r="G34" s="23">
        <f t="shared" si="4"/>
        <v>0</v>
      </c>
    </row>
    <row r="35" spans="1:7" ht="26.25" thickBot="1">
      <c r="A35" s="5">
        <v>185851121</v>
      </c>
      <c r="B35" s="54" t="s">
        <v>226</v>
      </c>
      <c r="C35" s="31" t="s">
        <v>103</v>
      </c>
      <c r="D35" s="55" t="s">
        <v>235</v>
      </c>
      <c r="E35" s="31">
        <v>20.100000000000001</v>
      </c>
      <c r="F35" s="44">
        <v>0</v>
      </c>
      <c r="G35" s="23">
        <f t="shared" si="4"/>
        <v>0</v>
      </c>
    </row>
    <row r="36" spans="1:7" ht="15.75" thickBot="1">
      <c r="A36" s="66"/>
      <c r="B36" s="67" t="s">
        <v>206</v>
      </c>
      <c r="C36" s="68"/>
      <c r="D36" s="69"/>
      <c r="E36" s="86"/>
      <c r="F36" s="74"/>
      <c r="G36" s="49">
        <f>SUM(G17:G35)</f>
        <v>0</v>
      </c>
    </row>
    <row r="37" spans="1:7" ht="13.5" thickBot="1"/>
    <row r="38" spans="1:7" ht="15.75" thickBot="1">
      <c r="A38" s="144"/>
      <c r="B38" s="145" t="s">
        <v>18</v>
      </c>
      <c r="C38" s="146"/>
      <c r="D38" s="147"/>
      <c r="E38" s="146"/>
      <c r="F38" s="146"/>
      <c r="G38" s="148">
        <f>G36+G14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2"/>
  <sheetViews>
    <sheetView zoomScaleNormal="100" workbookViewId="0"/>
  </sheetViews>
  <sheetFormatPr defaultColWidth="9.140625" defaultRowHeight="15"/>
  <cols>
    <col min="1" max="1" width="10.7109375" style="6" customWidth="1"/>
    <col min="2" max="2" width="54.7109375" style="6" customWidth="1"/>
    <col min="3" max="4" width="18" style="7" customWidth="1"/>
    <col min="5" max="5" width="22" style="7" customWidth="1"/>
    <col min="6" max="6" width="9.140625" style="6"/>
    <col min="7" max="7" width="11.42578125" style="6" bestFit="1" customWidth="1"/>
    <col min="8" max="16384" width="9.140625" style="6"/>
  </cols>
  <sheetData>
    <row r="1" spans="1:5" ht="18.75">
      <c r="B1" s="15" t="s">
        <v>21</v>
      </c>
    </row>
    <row r="2" spans="1:5" ht="14.25" customHeight="1">
      <c r="A2" s="7" t="s">
        <v>1</v>
      </c>
      <c r="B2" s="76" t="s">
        <v>2</v>
      </c>
      <c r="C2" s="8"/>
    </row>
    <row r="3" spans="1:5" ht="14.25" customHeight="1">
      <c r="A3" s="7" t="s">
        <v>3</v>
      </c>
      <c r="B3" s="136" t="s">
        <v>241</v>
      </c>
      <c r="C3" s="8"/>
    </row>
    <row r="4" spans="1:5" ht="15" customHeight="1">
      <c r="A4" s="7" t="s">
        <v>5</v>
      </c>
      <c r="B4" s="76" t="s">
        <v>6</v>
      </c>
      <c r="C4" s="8"/>
    </row>
    <row r="5" spans="1:5" ht="15" customHeight="1">
      <c r="A5" s="7"/>
      <c r="B5" s="8"/>
      <c r="C5" s="8"/>
    </row>
    <row r="6" spans="1:5" s="12" customFormat="1" ht="15" customHeight="1">
      <c r="A6" s="9" t="s">
        <v>7</v>
      </c>
      <c r="B6" s="10"/>
      <c r="C6" s="10"/>
      <c r="D6" s="11"/>
      <c r="E6" s="11"/>
    </row>
    <row r="7" spans="1:5" s="12" customFormat="1" ht="15" customHeight="1">
      <c r="A7" s="9" t="s">
        <v>8</v>
      </c>
      <c r="B7" s="10"/>
      <c r="C7" s="10"/>
      <c r="D7" s="11"/>
      <c r="E7" s="11"/>
    </row>
    <row r="8" spans="1:5" s="12" customFormat="1" ht="15" customHeight="1">
      <c r="A8" s="9" t="s">
        <v>9</v>
      </c>
      <c r="B8" s="10"/>
      <c r="C8" s="10"/>
      <c r="D8" s="11"/>
      <c r="E8" s="11"/>
    </row>
    <row r="9" spans="1:5" ht="15.75" thickBot="1">
      <c r="A9" s="13"/>
    </row>
    <row r="10" spans="1:5" s="14" customFormat="1">
      <c r="A10" s="149" t="s">
        <v>11</v>
      </c>
      <c r="B10" s="150" t="s">
        <v>12</v>
      </c>
      <c r="C10" s="151" t="s">
        <v>13</v>
      </c>
      <c r="D10" s="151" t="s">
        <v>14</v>
      </c>
      <c r="E10" s="152" t="s">
        <v>15</v>
      </c>
    </row>
    <row r="11" spans="1:5">
      <c r="A11" s="119">
        <v>1</v>
      </c>
      <c r="B11" s="120" t="s">
        <v>23</v>
      </c>
      <c r="C11" s="121">
        <f>'SO 02 Rostlinný materiál'!$G$25</f>
        <v>0</v>
      </c>
      <c r="D11" s="121">
        <f>0.21*C11</f>
        <v>0</v>
      </c>
      <c r="E11" s="122">
        <f>C11+D11</f>
        <v>0</v>
      </c>
    </row>
    <row r="12" spans="1:5">
      <c r="A12" s="119">
        <v>2</v>
      </c>
      <c r="B12" s="120" t="s">
        <v>24</v>
      </c>
      <c r="C12" s="121">
        <f>'SO 02 Ostatní materiál'!$G$43</f>
        <v>0</v>
      </c>
      <c r="D12" s="121">
        <f>0.21*C12</f>
        <v>0</v>
      </c>
      <c r="E12" s="122">
        <f>C12+D12</f>
        <v>0</v>
      </c>
    </row>
    <row r="13" spans="1:5">
      <c r="A13" s="119">
        <v>3</v>
      </c>
      <c r="B13" s="120" t="s">
        <v>25</v>
      </c>
      <c r="C13" s="121">
        <f>'SO 02 Zahradnické práce'!$G$55</f>
        <v>0</v>
      </c>
      <c r="D13" s="121">
        <f>0.21*C13</f>
        <v>0</v>
      </c>
      <c r="E13" s="122">
        <f>C13+D13</f>
        <v>0</v>
      </c>
    </row>
    <row r="14" spans="1:5">
      <c r="A14" s="153"/>
      <c r="B14" s="154" t="s">
        <v>18</v>
      </c>
      <c r="C14" s="155">
        <f>SUM(C11:C13)</f>
        <v>0</v>
      </c>
      <c r="D14" s="155">
        <f>SUM(D11:D13)</f>
        <v>0</v>
      </c>
      <c r="E14" s="156">
        <f>SUM(E11:E13)</f>
        <v>0</v>
      </c>
    </row>
    <row r="15" spans="1:5" ht="75">
      <c r="A15" s="157"/>
      <c r="B15" s="158" t="s">
        <v>26</v>
      </c>
      <c r="C15" s="159">
        <f>0.05*C14</f>
        <v>0</v>
      </c>
      <c r="D15" s="159">
        <f>0.21*C15</f>
        <v>0</v>
      </c>
      <c r="E15" s="160">
        <f>C15+D15</f>
        <v>0</v>
      </c>
    </row>
    <row r="16" spans="1:5" ht="16.5" thickBot="1">
      <c r="A16" s="161"/>
      <c r="B16" s="162" t="s">
        <v>18</v>
      </c>
      <c r="C16" s="163">
        <f>C14+C15</f>
        <v>0</v>
      </c>
      <c r="D16" s="163">
        <f>D14+D15</f>
        <v>0</v>
      </c>
      <c r="E16" s="164">
        <f>E14+E15</f>
        <v>0</v>
      </c>
    </row>
    <row r="17" spans="1:5" ht="15.75" thickBot="1"/>
    <row r="18" spans="1:5">
      <c r="A18" s="149" t="s">
        <v>11</v>
      </c>
      <c r="B18" s="150" t="s">
        <v>12</v>
      </c>
      <c r="C18" s="151" t="s">
        <v>13</v>
      </c>
      <c r="D18" s="151" t="s">
        <v>14</v>
      </c>
      <c r="E18" s="152" t="s">
        <v>15</v>
      </c>
    </row>
    <row r="19" spans="1:5">
      <c r="A19" s="119">
        <v>1</v>
      </c>
      <c r="B19" s="120" t="s">
        <v>27</v>
      </c>
      <c r="C19" s="121">
        <f>'SO 02 Násl.péče 1.VEG '!$G$38</f>
        <v>0</v>
      </c>
      <c r="D19" s="121">
        <f>0.21*C19</f>
        <v>0</v>
      </c>
      <c r="E19" s="122">
        <f>C19+D19</f>
        <v>0</v>
      </c>
    </row>
    <row r="20" spans="1:5">
      <c r="A20" s="119">
        <v>2</v>
      </c>
      <c r="B20" s="120" t="s">
        <v>28</v>
      </c>
      <c r="C20" s="121">
        <f>'SO 02 Násl.péče 2.VEG'!$G$38</f>
        <v>0</v>
      </c>
      <c r="D20" s="121">
        <f>0.21*C20</f>
        <v>0</v>
      </c>
      <c r="E20" s="122">
        <f>C20+D20</f>
        <v>0</v>
      </c>
    </row>
    <row r="21" spans="1:5">
      <c r="A21" s="119">
        <v>3</v>
      </c>
      <c r="B21" s="120" t="s">
        <v>29</v>
      </c>
      <c r="C21" s="121">
        <f>'SO 02 Násl.péče 3.VEG'!$G$38</f>
        <v>0</v>
      </c>
      <c r="D21" s="121">
        <f>0.21*C21</f>
        <v>0</v>
      </c>
      <c r="E21" s="122">
        <f>C21+D21</f>
        <v>0</v>
      </c>
    </row>
    <row r="22" spans="1:5" ht="16.5" thickBot="1">
      <c r="A22" s="161"/>
      <c r="B22" s="162" t="s">
        <v>18</v>
      </c>
      <c r="C22" s="163">
        <f>SUM(C19:C21)</f>
        <v>0</v>
      </c>
      <c r="D22" s="163">
        <f>SUM(D19:D21)</f>
        <v>0</v>
      </c>
      <c r="E22" s="164">
        <f>SUM(E19:E21)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  <ignoredErrors>
    <ignoredError sqref="D14:E1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8" ma:contentTypeDescription="Vytvoří nový dokument" ma:contentTypeScope="" ma:versionID="947c95b067daec8f859095a457cb8d52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b783fbed06affe80fed91005b808f658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9D3B7A9-82CD-45D5-AAC5-7409CB6B95AC}"/>
</file>

<file path=customXml/itemProps2.xml><?xml version="1.0" encoding="utf-8"?>
<ds:datastoreItem xmlns:ds="http://schemas.openxmlformats.org/officeDocument/2006/customXml" ds:itemID="{40259060-4CD8-4C27-AEBD-457ED669F99C}"/>
</file>

<file path=customXml/itemProps3.xml><?xml version="1.0" encoding="utf-8"?>
<ds:datastoreItem xmlns:ds="http://schemas.openxmlformats.org/officeDocument/2006/customXml" ds:itemID="{AE2D1F21-26C9-4ABE-BBEE-D8712E3FC5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uzivatel</dc:creator>
  <cp:keywords/>
  <dc:description/>
  <cp:lastModifiedBy>Šťastná Markéta Ing.</cp:lastModifiedBy>
  <cp:revision/>
  <dcterms:created xsi:type="dcterms:W3CDTF">2007-04-02T13:08:26Z</dcterms:created>
  <dcterms:modified xsi:type="dcterms:W3CDTF">2024-09-02T06:35:41Z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  <property fmtid="{D5CDD505-2E9C-101B-9397-08002B2CF9AE}" pid="3" name="MediaServiceImageTags">
    <vt:lpwstr/>
  </property>
</Properties>
</file>